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ThomasSchiffler\Downloads\"/>
    </mc:Choice>
  </mc:AlternateContent>
  <xr:revisionPtr revIDLastSave="0" documentId="13_ncr:1_{FC831A84-E7AF-4DF5-A189-9B855CC66A80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Anleitung" sheetId="3" r:id="rId1"/>
    <sheet name="Stundenzettel" sheetId="1" r:id="rId2"/>
  </sheets>
  <definedNames>
    <definedName name="Projektlist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6" i="1" l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A1" i="1" l="1"/>
  <c r="G22" i="1" l="1"/>
  <c r="F21" i="1"/>
  <c r="F22" i="1"/>
  <c r="B37" i="1" l="1"/>
  <c r="F14" i="1" l="1"/>
  <c r="F15" i="1"/>
  <c r="F16" i="1"/>
  <c r="F17" i="1"/>
  <c r="F18" i="1"/>
  <c r="F19" i="1"/>
  <c r="B38" i="1" l="1"/>
  <c r="G33" i="1" l="1"/>
  <c r="G34" i="1"/>
  <c r="G35" i="1"/>
  <c r="G36" i="1"/>
  <c r="F33" i="1"/>
  <c r="F34" i="1"/>
  <c r="F35" i="1"/>
  <c r="F36" i="1"/>
  <c r="F13" i="1" l="1"/>
  <c r="F27" i="1" l="1"/>
  <c r="G31" i="1" l="1"/>
  <c r="G10" i="1" l="1"/>
  <c r="O4" i="1" l="1"/>
  <c r="G7" i="1" l="1"/>
  <c r="G8" i="1"/>
  <c r="G9" i="1"/>
  <c r="G11" i="1"/>
  <c r="G12" i="1"/>
  <c r="G13" i="1"/>
  <c r="G14" i="1"/>
  <c r="G15" i="1"/>
  <c r="G16" i="1"/>
  <c r="G17" i="1"/>
  <c r="G18" i="1"/>
  <c r="G19" i="1"/>
  <c r="G20" i="1"/>
  <c r="G21" i="1"/>
  <c r="G23" i="1"/>
  <c r="G24" i="1"/>
  <c r="G25" i="1"/>
  <c r="G26" i="1"/>
  <c r="G27" i="1"/>
  <c r="G28" i="1"/>
  <c r="G29" i="1"/>
  <c r="G30" i="1"/>
  <c r="G32" i="1"/>
  <c r="G6" i="1"/>
  <c r="G37" i="1" l="1"/>
  <c r="F29" i="1"/>
  <c r="F26" i="1" l="1"/>
  <c r="F25" i="1"/>
  <c r="F24" i="1"/>
  <c r="F32" i="1" l="1"/>
  <c r="F31" i="1"/>
  <c r="F30" i="1"/>
  <c r="F28" i="1"/>
  <c r="F23" i="1"/>
  <c r="F20" i="1"/>
  <c r="F12" i="1"/>
  <c r="F11" i="1"/>
  <c r="F10" i="1"/>
  <c r="F9" i="1"/>
  <c r="F8" i="1"/>
  <c r="F7" i="1"/>
  <c r="F6" i="1"/>
  <c r="F37" i="1" l="1"/>
  <c r="A6" i="1"/>
  <c r="N4" i="1"/>
  <c r="L4" i="1"/>
  <c r="M4" i="1"/>
  <c r="A7" i="1" l="1"/>
  <c r="H6" i="1"/>
  <c r="A8" i="1" l="1"/>
  <c r="H8" i="1" l="1"/>
  <c r="A9" i="1"/>
  <c r="H7" i="1"/>
  <c r="A10" i="1" l="1"/>
  <c r="H10" i="1" l="1"/>
  <c r="A11" i="1"/>
  <c r="H9" i="1"/>
  <c r="A12" i="1" l="1"/>
  <c r="H12" i="1" l="1"/>
  <c r="A13" i="1"/>
  <c r="H11" i="1"/>
  <c r="H13" i="1" l="1"/>
  <c r="A14" i="1"/>
  <c r="H14" i="1" l="1"/>
  <c r="A15" i="1"/>
  <c r="H15" i="1" l="1"/>
  <c r="A16" i="1"/>
  <c r="H16" i="1" l="1"/>
  <c r="A17" i="1"/>
  <c r="H17" i="1" l="1"/>
  <c r="A18" i="1"/>
  <c r="H18" i="1" l="1"/>
  <c r="A19" i="1"/>
  <c r="H19" i="1" l="1"/>
  <c r="A20" i="1"/>
  <c r="H20" i="1" l="1"/>
  <c r="A21" i="1"/>
  <c r="H21" i="1" s="1"/>
  <c r="A22" i="1" l="1"/>
  <c r="H22" i="1" l="1"/>
  <c r="A23" i="1"/>
  <c r="H23" i="1" l="1"/>
  <c r="A24" i="1"/>
  <c r="H24" i="1" l="1"/>
  <c r="A25" i="1"/>
  <c r="H25" i="1" l="1"/>
  <c r="A26" i="1"/>
  <c r="H26" i="1" l="1"/>
  <c r="A27" i="1"/>
  <c r="H27" i="1" l="1"/>
  <c r="A28" i="1"/>
  <c r="H28" i="1" l="1"/>
  <c r="A29" i="1"/>
  <c r="A30" i="1" l="1"/>
  <c r="H29" i="1" l="1"/>
  <c r="H30" i="1"/>
  <c r="A31" i="1"/>
  <c r="H31" i="1" l="1"/>
  <c r="A32" i="1"/>
  <c r="H32" i="1" l="1"/>
  <c r="A33" i="1"/>
  <c r="H33" i="1" s="1"/>
  <c r="A34" i="1" l="1"/>
  <c r="H34" i="1" s="1"/>
  <c r="A35" i="1" l="1"/>
  <c r="H35" i="1" s="1"/>
  <c r="A36" i="1" l="1"/>
  <c r="H36" i="1" l="1"/>
  <c r="E37" i="1"/>
  <c r="B40" i="1"/>
  <c r="B42" i="1" l="1"/>
  <c r="B43" i="1" s="1"/>
  <c r="H37" i="1"/>
  <c r="K4" i="1"/>
  <c r="K39" i="1" s="1"/>
  <c r="K40" i="1" l="1"/>
</calcChain>
</file>

<file path=xl/sharedStrings.xml><?xml version="1.0" encoding="utf-8"?>
<sst xmlns="http://schemas.openxmlformats.org/spreadsheetml/2006/main" count="44" uniqueCount="43">
  <si>
    <t>Beginn</t>
  </si>
  <si>
    <t>Ende</t>
  </si>
  <si>
    <t>Arbeitszeit</t>
  </si>
  <si>
    <t>Pause</t>
  </si>
  <si>
    <t>Soll</t>
  </si>
  <si>
    <t>Ist</t>
  </si>
  <si>
    <t>Gleitzeit</t>
  </si>
  <si>
    <t>Gesamt</t>
  </si>
  <si>
    <t>Tätigkeiten</t>
  </si>
  <si>
    <t>Arbeitstage:</t>
  </si>
  <si>
    <t>Gebucht</t>
  </si>
  <si>
    <t>h</t>
  </si>
  <si>
    <t>%</t>
  </si>
  <si>
    <t>Ist-Tage:</t>
  </si>
  <si>
    <t>Schnitt nach verfügbaren Arbeitstagen</t>
  </si>
  <si>
    <t>Schnitt nach getätigtem Arbeitstag</t>
  </si>
  <si>
    <t>Vormonat +</t>
  </si>
  <si>
    <t>Aktuell +</t>
  </si>
  <si>
    <t>Gesamt +</t>
  </si>
  <si>
    <t>Projekt 1</t>
  </si>
  <si>
    <t>Projekt 2</t>
  </si>
  <si>
    <t>Projekt 3</t>
  </si>
  <si>
    <t>Projekt 4</t>
  </si>
  <si>
    <t>Projekt 5</t>
  </si>
  <si>
    <t>Sollarbeitzeit</t>
  </si>
  <si>
    <t>Arbeitszeitprotokoll by Thomas Schiffler (www.Schiffler.eu)</t>
  </si>
  <si>
    <t>Festlegung der Sollarbeitszeit / Monat</t>
  </si>
  <si>
    <t>Festlegung des aktuellen Monats (dd.MM.YYYY)</t>
  </si>
  <si>
    <t>Ende der Arbeitzeit (z.B.: 16:30)</t>
  </si>
  <si>
    <t>Pause in Stunden (z.B: 0,5 für 30 Minuten)</t>
  </si>
  <si>
    <t>Arbeitszeitbeginn (z.B.: 08:00)</t>
  </si>
  <si>
    <t>Sollarbeitszeit wird angezeigt wenn Beginn gesetzt</t>
  </si>
  <si>
    <t>Ist wird Anhand Start, Ende und Pause berechnet</t>
  </si>
  <si>
    <t>Freie Bezeichnung einzelner Projekte</t>
  </si>
  <si>
    <t>ggf. Aufteilung der Buchung auf unterschiedliche Projekte</t>
  </si>
  <si>
    <t>Gebuchte Stunden = Summe der Projektverteilung</t>
  </si>
  <si>
    <t>Überstunden aus Vormonat</t>
  </si>
  <si>
    <t>Tätigkeiten in Projekt 1</t>
  </si>
  <si>
    <t>Verteilung auf 2 Projekt</t>
  </si>
  <si>
    <t>Arbeitstage laut Kalender</t>
  </si>
  <si>
    <t>wirklich getätige Arbeitstage</t>
  </si>
  <si>
    <t>Tätigkeiten mit den Begriffen "Urlaub", "Feiertag", "Krank" oder "Gleittag"</t>
  </si>
  <si>
    <t>werden in den Kalkulationen entsprechend berücksichtigt und abgezogen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</si>
</sst>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d/\ \ dd"/>
    <numFmt numFmtId="165" formatCode="mmmm"/>
    <numFmt numFmtId="166" formatCode="0.0\ &quot;T&quot;"/>
    <numFmt numFmtId="167" formatCode="0.0\ &quot;h&quot;"/>
    <numFmt numFmtId="168" formatCode="0.0"/>
  </numFmts>
  <fonts count="9" x14ac:knownFonts="1">
    <font>
      <sz val="11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rgb="FFFFCC99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0" fontId="4" fillId="3" borderId="6" applyNumberFormat="0" applyAlignment="0" applyProtection="0"/>
    <xf numFmtId="0" fontId="5" fillId="4" borderId="7" applyNumberFormat="0" applyAlignment="0" applyProtection="0"/>
    <xf numFmtId="0" fontId="6" fillId="3" borderId="7" applyNumberFormat="0" applyAlignment="0" applyProtection="0"/>
  </cellStyleXfs>
  <cellXfs count="59">
    <xf numFmtId="0" fontId="0" fillId="0" borderId="0" xfId="0"/>
    <xf numFmtId="0" fontId="0" fillId="2" borderId="0" xfId="0" applyFill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0" fillId="2" borderId="0" xfId="0" applyFill="1" applyAlignment="1" applyProtection="1">
      <alignment horizontal="left"/>
      <protection locked="0"/>
    </xf>
    <xf numFmtId="0" fontId="0" fillId="2" borderId="0" xfId="0" applyFill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 wrapText="1"/>
      <protection locked="0"/>
    </xf>
    <xf numFmtId="164" fontId="0" fillId="2" borderId="1" xfId="0" applyNumberFormat="1" applyFill="1" applyBorder="1"/>
    <xf numFmtId="2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</xf>
    <xf numFmtId="0" fontId="0" fillId="2" borderId="1" xfId="0" applyFill="1" applyBorder="1"/>
    <xf numFmtId="1" fontId="0" fillId="2" borderId="0" xfId="0" applyNumberFormat="1" applyFill="1" applyAlignment="1" applyProtection="1">
      <alignment horizontal="center"/>
    </xf>
    <xf numFmtId="2" fontId="0" fillId="2" borderId="0" xfId="0" applyNumberFormat="1" applyFill="1"/>
    <xf numFmtId="0" fontId="0" fillId="2" borderId="0" xfId="0" applyFill="1" applyAlignment="1">
      <alignment horizontal="left"/>
    </xf>
    <xf numFmtId="166" fontId="0" fillId="2" borderId="3" xfId="0" applyNumberFormat="1" applyFill="1" applyBorder="1" applyAlignment="1">
      <alignment horizontal="center"/>
    </xf>
    <xf numFmtId="49" fontId="0" fillId="2" borderId="2" xfId="0" applyNumberFormat="1" applyFill="1" applyBorder="1" applyAlignment="1" applyProtection="1">
      <alignment horizontal="left" wrapText="1"/>
      <protection locked="0"/>
    </xf>
    <xf numFmtId="2" fontId="0" fillId="2" borderId="4" xfId="0" applyNumberFormat="1" applyFill="1" applyBorder="1" applyAlignment="1">
      <alignment horizontal="left"/>
    </xf>
    <xf numFmtId="0" fontId="0" fillId="2" borderId="2" xfId="0" applyFill="1" applyBorder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</xf>
    <xf numFmtId="0" fontId="0" fillId="2" borderId="1" xfId="0" applyNumberFormat="1" applyFill="1" applyBorder="1" applyAlignment="1" applyProtection="1">
      <alignment horizontal="center"/>
    </xf>
    <xf numFmtId="0" fontId="0" fillId="2" borderId="0" xfId="0" applyFill="1" applyAlignment="1">
      <alignment horizontal="center"/>
    </xf>
    <xf numFmtId="0" fontId="0" fillId="2" borderId="1" xfId="0" applyNumberFormat="1" applyFill="1" applyBorder="1" applyAlignment="1" applyProtection="1">
      <alignment horizontal="center"/>
      <protection locked="0"/>
    </xf>
    <xf numFmtId="165" fontId="0" fillId="2" borderId="0" xfId="0" applyNumberFormat="1" applyFill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4" xfId="0" applyNumberFormat="1" applyFill="1" applyBorder="1"/>
    <xf numFmtId="0" fontId="0" fillId="2" borderId="0" xfId="0" applyFill="1" applyAlignment="1">
      <alignment horizontal="center"/>
    </xf>
    <xf numFmtId="168" fontId="0" fillId="2" borderId="0" xfId="0" applyNumberFormat="1" applyFill="1" applyBorder="1" applyAlignment="1">
      <alignment horizontal="center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right" vertical="center"/>
    </xf>
    <xf numFmtId="0" fontId="0" fillId="2" borderId="0" xfId="0" applyFill="1" applyBorder="1" applyAlignment="1">
      <alignment horizontal="center"/>
    </xf>
    <xf numFmtId="166" fontId="0" fillId="2" borderId="0" xfId="0" applyNumberFormat="1" applyFill="1" applyBorder="1" applyAlignment="1">
      <alignment horizontal="center"/>
    </xf>
    <xf numFmtId="0" fontId="4" fillId="3" borderId="6" xfId="1"/>
    <xf numFmtId="49" fontId="0" fillId="2" borderId="0" xfId="0" applyNumberFormat="1" applyFill="1"/>
    <xf numFmtId="2" fontId="0" fillId="2" borderId="2" xfId="0" applyNumberFormat="1" applyFill="1" applyBorder="1" applyProtection="1"/>
    <xf numFmtId="167" fontId="7" fillId="3" borderId="7" xfId="3" applyNumberFormat="1" applyFont="1" applyAlignment="1" applyProtection="1">
      <alignment horizontal="center"/>
    </xf>
    <xf numFmtId="167" fontId="6" fillId="3" borderId="7" xfId="3" applyNumberFormat="1" applyAlignment="1" applyProtection="1">
      <alignment horizontal="center"/>
    </xf>
    <xf numFmtId="167" fontId="5" fillId="4" borderId="7" xfId="2" applyNumberFormat="1" applyAlignment="1" applyProtection="1">
      <alignment horizontal="center"/>
      <protection locked="0"/>
    </xf>
    <xf numFmtId="164" fontId="0" fillId="2" borderId="0" xfId="0" applyNumberFormat="1" applyFill="1" applyProtection="1"/>
    <xf numFmtId="0" fontId="0" fillId="2" borderId="0" xfId="0" applyFill="1" applyAlignment="1" applyProtection="1">
      <alignment horizontal="center"/>
    </xf>
    <xf numFmtId="2" fontId="0" fillId="2" borderId="0" xfId="0" applyNumberFormat="1" applyFill="1" applyAlignment="1" applyProtection="1">
      <alignment horizontal="center"/>
    </xf>
    <xf numFmtId="2" fontId="0" fillId="2" borderId="4" xfId="0" applyNumberFormat="1" applyFill="1" applyBorder="1" applyAlignment="1" applyProtection="1">
      <alignment horizontal="center"/>
    </xf>
    <xf numFmtId="0" fontId="0" fillId="2" borderId="0" xfId="0" applyFill="1" applyProtection="1"/>
    <xf numFmtId="0" fontId="1" fillId="2" borderId="0" xfId="0" applyFont="1" applyFill="1" applyProtection="1">
      <protection locked="0"/>
    </xf>
    <xf numFmtId="0" fontId="0" fillId="2" borderId="2" xfId="0" applyFill="1" applyBorder="1" applyAlignment="1" applyProtection="1">
      <alignment horizontal="right"/>
    </xf>
    <xf numFmtId="2" fontId="0" fillId="2" borderId="2" xfId="0" applyNumberFormat="1" applyFill="1" applyBorder="1" applyAlignment="1" applyProtection="1">
      <alignment horizontal="right"/>
    </xf>
    <xf numFmtId="1" fontId="0" fillId="2" borderId="0" xfId="0" applyNumberFormat="1" applyFill="1" applyBorder="1" applyAlignment="1" applyProtection="1">
      <alignment horizontal="center"/>
    </xf>
    <xf numFmtId="168" fontId="0" fillId="2" borderId="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8" fillId="0" borderId="0" xfId="0" applyFont="1"/>
    <xf numFmtId="165" fontId="1" fillId="2" borderId="0" xfId="0" applyNumberFormat="1" applyFont="1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Alignment="1">
      <alignment horizontal="center"/>
    </xf>
  </cellXfs>
  <cellStyles count="4">
    <cellStyle name="Ausgabe" xfId="1" builtinId="21"/>
    <cellStyle name="Berechnung" xfId="3" builtinId="22"/>
    <cellStyle name="Eingabe" xfId="2" builtinId="20"/>
    <cellStyle name="Standard" xfId="0" builtinId="0"/>
  </cellStyles>
  <dxfs count="314"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ont>
        <color rgb="FF00B050"/>
      </font>
    </dxf>
    <dxf>
      <font>
        <color rgb="FF9C0006"/>
      </font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ont>
        <color rgb="FF00B050"/>
      </font>
    </dxf>
    <dxf>
      <font>
        <color rgb="FF9C0006"/>
      </font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ont>
        <color rgb="FF00B050"/>
      </font>
    </dxf>
    <dxf>
      <font>
        <color rgb="FF9C0006"/>
      </font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ont>
        <color rgb="FF00B050"/>
      </font>
    </dxf>
    <dxf>
      <font>
        <color rgb="FF9C0006"/>
      </font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ont>
        <color rgb="FF00B050"/>
      </font>
    </dxf>
    <dxf>
      <font>
        <color rgb="FF9C0006"/>
      </font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ont>
        <color rgb="FF00B050"/>
      </font>
    </dxf>
    <dxf>
      <font>
        <color rgb="FF9C0006"/>
      </font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ont>
        <color rgb="FF00B050"/>
      </font>
    </dxf>
    <dxf>
      <font>
        <color rgb="FF9C0006"/>
      </font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ont>
        <color rgb="FF00B050"/>
      </font>
    </dxf>
    <dxf>
      <font>
        <color rgb="FF9C0006"/>
      </font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ont>
        <color rgb="FF00B050"/>
      </font>
    </dxf>
    <dxf>
      <font>
        <color rgb="FF9C0006"/>
      </font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ont>
        <color rgb="FF00B050"/>
      </font>
    </dxf>
    <dxf>
      <font>
        <color rgb="FF9C0006"/>
      </font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ustomXml" Target="../ink/ink4.xml"/><Relationship Id="rId13" Type="http://schemas.openxmlformats.org/officeDocument/2006/relationships/image" Target="../media/image7.png"/><Relationship Id="rId18" Type="http://schemas.openxmlformats.org/officeDocument/2006/relationships/customXml" Target="../ink/ink9.xml"/><Relationship Id="rId26" Type="http://schemas.openxmlformats.org/officeDocument/2006/relationships/customXml" Target="../ink/ink13.xml"/><Relationship Id="rId3" Type="http://schemas.openxmlformats.org/officeDocument/2006/relationships/image" Target="../media/image2.png"/><Relationship Id="rId21" Type="http://schemas.openxmlformats.org/officeDocument/2006/relationships/image" Target="../media/image11.png"/><Relationship Id="rId7" Type="http://schemas.openxmlformats.org/officeDocument/2006/relationships/image" Target="../media/image4.png"/><Relationship Id="rId12" Type="http://schemas.openxmlformats.org/officeDocument/2006/relationships/customXml" Target="../ink/ink6.xml"/><Relationship Id="rId17" Type="http://schemas.openxmlformats.org/officeDocument/2006/relationships/image" Target="../media/image9.png"/><Relationship Id="rId25" Type="http://schemas.openxmlformats.org/officeDocument/2006/relationships/image" Target="../media/image13.png"/><Relationship Id="rId2" Type="http://schemas.openxmlformats.org/officeDocument/2006/relationships/customXml" Target="../ink/ink1.xml"/><Relationship Id="rId16" Type="http://schemas.openxmlformats.org/officeDocument/2006/relationships/customXml" Target="../ink/ink8.xml"/><Relationship Id="rId20" Type="http://schemas.openxmlformats.org/officeDocument/2006/relationships/customXml" Target="../ink/ink10.xml"/><Relationship Id="rId1" Type="http://schemas.openxmlformats.org/officeDocument/2006/relationships/image" Target="../media/image1.png"/><Relationship Id="rId6" Type="http://schemas.openxmlformats.org/officeDocument/2006/relationships/customXml" Target="../ink/ink3.xml"/><Relationship Id="rId11" Type="http://schemas.openxmlformats.org/officeDocument/2006/relationships/image" Target="../media/image6.png"/><Relationship Id="rId24" Type="http://schemas.openxmlformats.org/officeDocument/2006/relationships/customXml" Target="../ink/ink12.xml"/><Relationship Id="rId5" Type="http://schemas.openxmlformats.org/officeDocument/2006/relationships/image" Target="../media/image3.png"/><Relationship Id="rId15" Type="http://schemas.openxmlformats.org/officeDocument/2006/relationships/image" Target="../media/image8.png"/><Relationship Id="rId23" Type="http://schemas.openxmlformats.org/officeDocument/2006/relationships/image" Target="../media/image12.png"/><Relationship Id="rId10" Type="http://schemas.openxmlformats.org/officeDocument/2006/relationships/customXml" Target="../ink/ink5.xml"/><Relationship Id="rId19" Type="http://schemas.openxmlformats.org/officeDocument/2006/relationships/image" Target="../media/image10.png"/><Relationship Id="rId4" Type="http://schemas.openxmlformats.org/officeDocument/2006/relationships/customXml" Target="../ink/ink2.xml"/><Relationship Id="rId9" Type="http://schemas.openxmlformats.org/officeDocument/2006/relationships/image" Target="../media/image5.png"/><Relationship Id="rId14" Type="http://schemas.openxmlformats.org/officeDocument/2006/relationships/customXml" Target="../ink/ink7.xml"/><Relationship Id="rId22" Type="http://schemas.openxmlformats.org/officeDocument/2006/relationships/customXml" Target="../ink/ink11.xml"/><Relationship Id="rId27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2</xdr:row>
      <xdr:rowOff>209550</xdr:rowOff>
    </xdr:from>
    <xdr:to>
      <xdr:col>13</xdr:col>
      <xdr:colOff>754900</xdr:colOff>
      <xdr:row>33</xdr:row>
      <xdr:rowOff>132551</xdr:rowOff>
    </xdr:to>
    <xdr:pic>
      <xdr:nvPicPr>
        <xdr:cNvPr id="24" name="Grafik 23">
          <a:extLst>
            <a:ext uri="{FF2B5EF4-FFF2-40B4-BE49-F238E27FC236}">
              <a16:creationId xmlns:a16="http://schemas.microsoft.com/office/drawing/2014/main" id="{456F2B50-CD7B-49B8-8F36-91DDF919B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1350" y="638175"/>
          <a:ext cx="9098800" cy="5876126"/>
        </a:xfrm>
        <a:prstGeom prst="rect">
          <a:avLst/>
        </a:prstGeom>
      </xdr:spPr>
    </xdr:pic>
    <xdr:clientData/>
  </xdr:twoCellAnchor>
  <xdr:twoCellAnchor editAs="oneCell">
    <xdr:from>
      <xdr:col>1</xdr:col>
      <xdr:colOff>665790</xdr:colOff>
      <xdr:row>3</xdr:row>
      <xdr:rowOff>114090</xdr:rowOff>
    </xdr:from>
    <xdr:to>
      <xdr:col>3</xdr:col>
      <xdr:colOff>104790</xdr:colOff>
      <xdr:row>3</xdr:row>
      <xdr:rowOff>172050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">
          <xdr14:nvContentPartPr>
            <xdr14:cNvPr id="25" name="Freihand 24">
              <a:extLst>
                <a:ext uri="{FF2B5EF4-FFF2-40B4-BE49-F238E27FC236}">
                  <a16:creationId xmlns:a16="http://schemas.microsoft.com/office/drawing/2014/main" id="{3B5DFF7A-CC86-478B-AA1D-406A97F56B76}"/>
                </a:ext>
              </a:extLst>
            </xdr14:cNvPr>
            <xdr14:cNvContentPartPr/>
          </xdr14:nvContentPartPr>
          <xdr14:nvPr macro=""/>
          <xdr14:xfrm>
            <a:off x="3047040" y="780840"/>
            <a:ext cx="963000" cy="57960"/>
          </xdr14:xfrm>
        </xdr:contentPart>
      </mc:Choice>
      <mc:Fallback xmlns="">
        <xdr:pic>
          <xdr:nvPicPr>
            <xdr:cNvPr id="25" name="Freihand 24">
              <a:extLst>
                <a:ext uri="{FF2B5EF4-FFF2-40B4-BE49-F238E27FC236}">
                  <a16:creationId xmlns:a16="http://schemas.microsoft.com/office/drawing/2014/main" id="{3B5DFF7A-CC86-478B-AA1D-406A97F56B76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3029040" y="762840"/>
              <a:ext cx="998640" cy="936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2066400</xdr:colOff>
      <xdr:row>6</xdr:row>
      <xdr:rowOff>94470</xdr:rowOff>
    </xdr:from>
    <xdr:to>
      <xdr:col>3</xdr:col>
      <xdr:colOff>68430</xdr:colOff>
      <xdr:row>6</xdr:row>
      <xdr:rowOff>178350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26" name="Freihand 25">
              <a:extLst>
                <a:ext uri="{FF2B5EF4-FFF2-40B4-BE49-F238E27FC236}">
                  <a16:creationId xmlns:a16="http://schemas.microsoft.com/office/drawing/2014/main" id="{4B29E36F-9FCA-4BD2-8BE1-B1974F867424}"/>
                </a:ext>
              </a:extLst>
            </xdr14:cNvPr>
            <xdr14:cNvContentPartPr/>
          </xdr14:nvContentPartPr>
          <xdr14:nvPr macro=""/>
          <xdr14:xfrm>
            <a:off x="2066400" y="1332720"/>
            <a:ext cx="1907280" cy="83880"/>
          </xdr14:xfrm>
        </xdr:contentPart>
      </mc:Choice>
      <mc:Fallback xmlns="">
        <xdr:pic>
          <xdr:nvPicPr>
            <xdr:cNvPr id="26" name="Freihand 25">
              <a:extLst>
                <a:ext uri="{FF2B5EF4-FFF2-40B4-BE49-F238E27FC236}">
                  <a16:creationId xmlns:a16="http://schemas.microsoft.com/office/drawing/2014/main" id="{4B29E36F-9FCA-4BD2-8BE1-B1974F867424}"/>
                </a:ext>
              </a:extLst>
            </xdr:cNvPr>
            <xdr:cNvPicPr/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2048760" y="1314720"/>
              <a:ext cx="1942920" cy="119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18510</xdr:colOff>
      <xdr:row>7</xdr:row>
      <xdr:rowOff>94770</xdr:rowOff>
    </xdr:from>
    <xdr:to>
      <xdr:col>3</xdr:col>
      <xdr:colOff>322230</xdr:colOff>
      <xdr:row>7</xdr:row>
      <xdr:rowOff>154530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27" name="Freihand 26">
              <a:extLst>
                <a:ext uri="{FF2B5EF4-FFF2-40B4-BE49-F238E27FC236}">
                  <a16:creationId xmlns:a16="http://schemas.microsoft.com/office/drawing/2014/main" id="{06943951-5433-4BA3-A30F-C736E1310CA6}"/>
                </a:ext>
              </a:extLst>
            </xdr14:cNvPr>
            <xdr14:cNvContentPartPr/>
          </xdr14:nvContentPartPr>
          <xdr14:nvPr macro=""/>
          <xdr14:xfrm>
            <a:off x="2399760" y="1523520"/>
            <a:ext cx="1827720" cy="59760"/>
          </xdr14:xfrm>
        </xdr:contentPart>
      </mc:Choice>
      <mc:Fallback xmlns="">
        <xdr:pic>
          <xdr:nvPicPr>
            <xdr:cNvPr id="27" name="Freihand 26">
              <a:extLst>
                <a:ext uri="{FF2B5EF4-FFF2-40B4-BE49-F238E27FC236}">
                  <a16:creationId xmlns:a16="http://schemas.microsoft.com/office/drawing/2014/main" id="{06943951-5433-4BA3-A30F-C736E1310CA6}"/>
                </a:ext>
              </a:extLst>
            </xdr:cNvPr>
            <xdr:cNvPicPr/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2382120" y="1505880"/>
              <a:ext cx="1863360" cy="954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256830</xdr:colOff>
      <xdr:row>8</xdr:row>
      <xdr:rowOff>64830</xdr:rowOff>
    </xdr:from>
    <xdr:to>
      <xdr:col>3</xdr:col>
      <xdr:colOff>697350</xdr:colOff>
      <xdr:row>9</xdr:row>
      <xdr:rowOff>152970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28" name="Freihand 27">
              <a:extLst>
                <a:ext uri="{FF2B5EF4-FFF2-40B4-BE49-F238E27FC236}">
                  <a16:creationId xmlns:a16="http://schemas.microsoft.com/office/drawing/2014/main" id="{6BEB241B-BB64-4CCA-81CE-D799EB3DFBF7}"/>
                </a:ext>
              </a:extLst>
            </xdr14:cNvPr>
            <xdr14:cNvContentPartPr/>
          </xdr14:nvContentPartPr>
          <xdr14:nvPr macro=""/>
          <xdr14:xfrm>
            <a:off x="2638080" y="1684080"/>
            <a:ext cx="1964520" cy="278640"/>
          </xdr14:xfrm>
        </xdr:contentPart>
      </mc:Choice>
      <mc:Fallback xmlns="">
        <xdr:pic>
          <xdr:nvPicPr>
            <xdr:cNvPr id="28" name="Freihand 27">
              <a:extLst>
                <a:ext uri="{FF2B5EF4-FFF2-40B4-BE49-F238E27FC236}">
                  <a16:creationId xmlns:a16="http://schemas.microsoft.com/office/drawing/2014/main" id="{6BEB241B-BB64-4CCA-81CE-D799EB3DFBF7}"/>
                </a:ext>
              </a:extLst>
            </xdr:cNvPr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2620440" y="1666440"/>
              <a:ext cx="2000160" cy="3142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628350</xdr:colOff>
      <xdr:row>9</xdr:row>
      <xdr:rowOff>73050</xdr:rowOff>
    </xdr:from>
    <xdr:to>
      <xdr:col>4</xdr:col>
      <xdr:colOff>554910</xdr:colOff>
      <xdr:row>11</xdr:row>
      <xdr:rowOff>105330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31" name="Freihand 30">
              <a:extLst>
                <a:ext uri="{FF2B5EF4-FFF2-40B4-BE49-F238E27FC236}">
                  <a16:creationId xmlns:a16="http://schemas.microsoft.com/office/drawing/2014/main" id="{18AA6228-E475-40D8-96D8-CAAA6385365A}"/>
                </a:ext>
              </a:extLst>
            </xdr14:cNvPr>
            <xdr14:cNvContentPartPr/>
          </xdr14:nvContentPartPr>
          <xdr14:nvPr macro=""/>
          <xdr14:xfrm>
            <a:off x="3009600" y="1882800"/>
            <a:ext cx="2212560" cy="413280"/>
          </xdr14:xfrm>
        </xdr:contentPart>
      </mc:Choice>
      <mc:Fallback xmlns="">
        <xdr:pic>
          <xdr:nvPicPr>
            <xdr:cNvPr id="31" name="Freihand 30">
              <a:extLst>
                <a:ext uri="{FF2B5EF4-FFF2-40B4-BE49-F238E27FC236}">
                  <a16:creationId xmlns:a16="http://schemas.microsoft.com/office/drawing/2014/main" id="{18AA6228-E475-40D8-96D8-CAAA6385365A}"/>
                </a:ext>
              </a:extLst>
            </xdr:cNvPr>
            <xdr:cNvPicPr/>
          </xdr:nvPicPr>
          <xdr:blipFill>
            <a:blip xmlns:r="http://schemas.openxmlformats.org/officeDocument/2006/relationships" r:embed="rId11"/>
            <a:stretch>
              <a:fillRect/>
            </a:stretch>
          </xdr:blipFill>
          <xdr:spPr>
            <a:xfrm>
              <a:off x="2991960" y="1864816"/>
              <a:ext cx="2248200" cy="448889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675870</xdr:colOff>
      <xdr:row>9</xdr:row>
      <xdr:rowOff>48210</xdr:rowOff>
    </xdr:from>
    <xdr:to>
      <xdr:col>5</xdr:col>
      <xdr:colOff>144270</xdr:colOff>
      <xdr:row>13</xdr:row>
      <xdr:rowOff>105570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">
          <xdr14:nvContentPartPr>
            <xdr14:cNvPr id="32" name="Freihand 31">
              <a:extLst>
                <a:ext uri="{FF2B5EF4-FFF2-40B4-BE49-F238E27FC236}">
                  <a16:creationId xmlns:a16="http://schemas.microsoft.com/office/drawing/2014/main" id="{B7F5B18D-DD38-451C-8356-7BE9EA3A0646}"/>
                </a:ext>
              </a:extLst>
            </xdr14:cNvPr>
            <xdr14:cNvContentPartPr/>
          </xdr14:nvContentPartPr>
          <xdr14:nvPr macro=""/>
          <xdr14:xfrm>
            <a:off x="3057120" y="1857960"/>
            <a:ext cx="2516400" cy="819360"/>
          </xdr14:xfrm>
        </xdr:contentPart>
      </mc:Choice>
      <mc:Fallback xmlns="">
        <xdr:pic>
          <xdr:nvPicPr>
            <xdr:cNvPr id="32" name="Freihand 31">
              <a:extLst>
                <a:ext uri="{FF2B5EF4-FFF2-40B4-BE49-F238E27FC236}">
                  <a16:creationId xmlns:a16="http://schemas.microsoft.com/office/drawing/2014/main" id="{B7F5B18D-DD38-451C-8356-7BE9EA3A0646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3039480" y="1840320"/>
              <a:ext cx="2552040" cy="855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1942560</xdr:colOff>
      <xdr:row>30</xdr:row>
      <xdr:rowOff>85470</xdr:rowOff>
    </xdr:from>
    <xdr:to>
      <xdr:col>2</xdr:col>
      <xdr:colOff>582030</xdr:colOff>
      <xdr:row>30</xdr:row>
      <xdr:rowOff>115350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">
          <xdr14:nvContentPartPr>
            <xdr14:cNvPr id="33" name="Freihand 32">
              <a:extLst>
                <a:ext uri="{FF2B5EF4-FFF2-40B4-BE49-F238E27FC236}">
                  <a16:creationId xmlns:a16="http://schemas.microsoft.com/office/drawing/2014/main" id="{07BAF9B3-58E2-4B2A-AB91-161D2F585A97}"/>
                </a:ext>
              </a:extLst>
            </xdr14:cNvPr>
            <xdr14:cNvContentPartPr/>
          </xdr14:nvContentPartPr>
          <xdr14:nvPr macro=""/>
          <xdr14:xfrm>
            <a:off x="1942560" y="5895720"/>
            <a:ext cx="1782720" cy="29880"/>
          </xdr14:xfrm>
        </xdr:contentPart>
      </mc:Choice>
      <mc:Fallback xmlns="">
        <xdr:pic>
          <xdr:nvPicPr>
            <xdr:cNvPr id="33" name="Freihand 32">
              <a:extLst>
                <a:ext uri="{FF2B5EF4-FFF2-40B4-BE49-F238E27FC236}">
                  <a16:creationId xmlns:a16="http://schemas.microsoft.com/office/drawing/2014/main" id="{07BAF9B3-58E2-4B2A-AB91-161D2F585A97}"/>
                </a:ext>
              </a:extLst>
            </xdr:cNvPr>
            <xdr:cNvPicPr/>
          </xdr:nvPicPr>
          <xdr:blipFill>
            <a:blip xmlns:r="http://schemas.openxmlformats.org/officeDocument/2006/relationships" r:embed="rId15"/>
            <a:stretch>
              <a:fillRect/>
            </a:stretch>
          </xdr:blipFill>
          <xdr:spPr>
            <a:xfrm>
              <a:off x="1924920" y="5877720"/>
              <a:ext cx="1818360" cy="65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2352240</xdr:colOff>
      <xdr:row>32</xdr:row>
      <xdr:rowOff>84990</xdr:rowOff>
    </xdr:from>
    <xdr:to>
      <xdr:col>3</xdr:col>
      <xdr:colOff>76350</xdr:colOff>
      <xdr:row>33</xdr:row>
      <xdr:rowOff>7530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">
          <xdr14:nvContentPartPr>
            <xdr14:cNvPr id="34" name="Freihand 33">
              <a:extLst>
                <a:ext uri="{FF2B5EF4-FFF2-40B4-BE49-F238E27FC236}">
                  <a16:creationId xmlns:a16="http://schemas.microsoft.com/office/drawing/2014/main" id="{4609A7F4-113A-4A18-84FF-2772DB4EB5AE}"/>
                </a:ext>
              </a:extLst>
            </xdr14:cNvPr>
            <xdr14:cNvContentPartPr/>
          </xdr14:nvContentPartPr>
          <xdr14:nvPr macro=""/>
          <xdr14:xfrm>
            <a:off x="2352240" y="6276240"/>
            <a:ext cx="1629360" cy="113040"/>
          </xdr14:xfrm>
        </xdr:contentPart>
      </mc:Choice>
      <mc:Fallback xmlns="">
        <xdr:pic>
          <xdr:nvPicPr>
            <xdr:cNvPr id="34" name="Freihand 33">
              <a:extLst>
                <a:ext uri="{FF2B5EF4-FFF2-40B4-BE49-F238E27FC236}">
                  <a16:creationId xmlns:a16="http://schemas.microsoft.com/office/drawing/2014/main" id="{4609A7F4-113A-4A18-84FF-2772DB4EB5AE}"/>
                </a:ext>
              </a:extLst>
            </xdr:cNvPr>
            <xdr:cNvPicPr/>
          </xdr:nvPicPr>
          <xdr:blipFill>
            <a:blip xmlns:r="http://schemas.openxmlformats.org/officeDocument/2006/relationships" r:embed="rId17"/>
            <a:stretch>
              <a:fillRect/>
            </a:stretch>
          </xdr:blipFill>
          <xdr:spPr>
            <a:xfrm>
              <a:off x="2334600" y="6258240"/>
              <a:ext cx="1665000" cy="1486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11</xdr:col>
      <xdr:colOff>727830</xdr:colOff>
      <xdr:row>1</xdr:row>
      <xdr:rowOff>161475</xdr:rowOff>
    </xdr:from>
    <xdr:to>
      <xdr:col>13</xdr:col>
      <xdr:colOff>733470</xdr:colOff>
      <xdr:row>4</xdr:row>
      <xdr:rowOff>6390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">
          <xdr14:nvContentPartPr>
            <xdr14:cNvPr id="43" name="Freihand 42">
              <a:extLst>
                <a:ext uri="{FF2B5EF4-FFF2-40B4-BE49-F238E27FC236}">
                  <a16:creationId xmlns:a16="http://schemas.microsoft.com/office/drawing/2014/main" id="{849A11C4-0D62-46C8-A5C3-CDACE1671A77}"/>
                </a:ext>
              </a:extLst>
            </xdr14:cNvPr>
            <xdr14:cNvContentPartPr/>
          </xdr14:nvContentPartPr>
          <xdr14:nvPr macro=""/>
          <xdr14:xfrm>
            <a:off x="10729080" y="399600"/>
            <a:ext cx="1529640" cy="464040"/>
          </xdr14:xfrm>
        </xdr:contentPart>
      </mc:Choice>
      <mc:Fallback xmlns="">
        <xdr:pic>
          <xdr:nvPicPr>
            <xdr:cNvPr id="43" name="Freihand 42">
              <a:extLst>
                <a:ext uri="{FF2B5EF4-FFF2-40B4-BE49-F238E27FC236}">
                  <a16:creationId xmlns:a16="http://schemas.microsoft.com/office/drawing/2014/main" id="{849A11C4-0D62-46C8-A5C3-CDACE1671A77}"/>
                </a:ext>
              </a:extLst>
            </xdr:cNvPr>
            <xdr:cNvPicPr/>
          </xdr:nvPicPr>
          <xdr:blipFill>
            <a:blip xmlns:r="http://schemas.openxmlformats.org/officeDocument/2006/relationships" r:embed="rId19"/>
            <a:stretch>
              <a:fillRect/>
            </a:stretch>
          </xdr:blipFill>
          <xdr:spPr>
            <a:xfrm>
              <a:off x="10711080" y="381600"/>
              <a:ext cx="1565280" cy="4996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295590</xdr:colOff>
      <xdr:row>7</xdr:row>
      <xdr:rowOff>132930</xdr:rowOff>
    </xdr:from>
    <xdr:to>
      <xdr:col>14</xdr:col>
      <xdr:colOff>123750</xdr:colOff>
      <xdr:row>8</xdr:row>
      <xdr:rowOff>163470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">
          <xdr14:nvContentPartPr>
            <xdr14:cNvPr id="47" name="Freihand 46">
              <a:extLst>
                <a:ext uri="{FF2B5EF4-FFF2-40B4-BE49-F238E27FC236}">
                  <a16:creationId xmlns:a16="http://schemas.microsoft.com/office/drawing/2014/main" id="{44E5CE49-1042-49C7-BF78-5F723C3BB1DA}"/>
                </a:ext>
              </a:extLst>
            </xdr14:cNvPr>
            <xdr14:cNvContentPartPr/>
          </xdr14:nvContentPartPr>
          <xdr14:nvPr macro=""/>
          <xdr14:xfrm>
            <a:off x="11058840" y="1561680"/>
            <a:ext cx="1352160" cy="221040"/>
          </xdr14:xfrm>
        </xdr:contentPart>
      </mc:Choice>
      <mc:Fallback xmlns="">
        <xdr:pic>
          <xdr:nvPicPr>
            <xdr:cNvPr id="47" name="Freihand 46">
              <a:extLst>
                <a:ext uri="{FF2B5EF4-FFF2-40B4-BE49-F238E27FC236}">
                  <a16:creationId xmlns:a16="http://schemas.microsoft.com/office/drawing/2014/main" id="{44E5CE49-1042-49C7-BF78-5F723C3BB1DA}"/>
                </a:ext>
              </a:extLst>
            </xdr:cNvPr>
            <xdr:cNvPicPr/>
          </xdr:nvPicPr>
          <xdr:blipFill>
            <a:blip xmlns:r="http://schemas.openxmlformats.org/officeDocument/2006/relationships" r:embed="rId21"/>
            <a:stretch>
              <a:fillRect/>
            </a:stretch>
          </xdr:blipFill>
          <xdr:spPr>
            <a:xfrm>
              <a:off x="11041200" y="1543680"/>
              <a:ext cx="1387800" cy="2566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1886040</xdr:colOff>
      <xdr:row>27</xdr:row>
      <xdr:rowOff>47130</xdr:rowOff>
    </xdr:from>
    <xdr:to>
      <xdr:col>3</xdr:col>
      <xdr:colOff>93630</xdr:colOff>
      <xdr:row>27</xdr:row>
      <xdr:rowOff>123810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2">
          <xdr14:nvContentPartPr>
            <xdr14:cNvPr id="2" name="Freihand 1">
              <a:extLst>
                <a:ext uri="{FF2B5EF4-FFF2-40B4-BE49-F238E27FC236}">
                  <a16:creationId xmlns:a16="http://schemas.microsoft.com/office/drawing/2014/main" id="{6429EB6C-D0D2-4828-A21A-EEE9CFBB0B3D}"/>
                </a:ext>
              </a:extLst>
            </xdr14:cNvPr>
            <xdr14:cNvContentPartPr/>
          </xdr14:nvContentPartPr>
          <xdr14:nvPr macro=""/>
          <xdr14:xfrm>
            <a:off x="1886040" y="5285880"/>
            <a:ext cx="2112840" cy="76680"/>
          </xdr14:xfrm>
        </xdr:contentPart>
      </mc:Choice>
      <mc:Fallback>
        <xdr:pic>
          <xdr:nvPicPr>
            <xdr:cNvPr id="2" name="Freihand 1">
              <a:extLst>
                <a:ext uri="{FF2B5EF4-FFF2-40B4-BE49-F238E27FC236}">
                  <a16:creationId xmlns:a16="http://schemas.microsoft.com/office/drawing/2014/main" id="{6429EB6C-D0D2-4828-A21A-EEE9CFBB0B3D}"/>
                </a:ext>
              </a:extLst>
            </xdr:cNvPr>
            <xdr:cNvPicPr/>
          </xdr:nvPicPr>
          <xdr:blipFill>
            <a:blip xmlns:r="http://schemas.openxmlformats.org/officeDocument/2006/relationships" r:embed="rId23"/>
            <a:stretch>
              <a:fillRect/>
            </a:stretch>
          </xdr:blipFill>
          <xdr:spPr>
            <a:xfrm>
              <a:off x="1868400" y="5267880"/>
              <a:ext cx="2148480" cy="1123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1980720</xdr:colOff>
      <xdr:row>28</xdr:row>
      <xdr:rowOff>122670</xdr:rowOff>
    </xdr:from>
    <xdr:to>
      <xdr:col>3</xdr:col>
      <xdr:colOff>11550</xdr:colOff>
      <xdr:row>29</xdr:row>
      <xdr:rowOff>570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4">
          <xdr14:nvContentPartPr>
            <xdr14:cNvPr id="3" name="Freihand 2">
              <a:extLst>
                <a:ext uri="{FF2B5EF4-FFF2-40B4-BE49-F238E27FC236}">
                  <a16:creationId xmlns:a16="http://schemas.microsoft.com/office/drawing/2014/main" id="{5E828C02-4A67-450F-A984-B098140B90FB}"/>
                </a:ext>
              </a:extLst>
            </xdr14:cNvPr>
            <xdr14:cNvContentPartPr/>
          </xdr14:nvContentPartPr>
          <xdr14:nvPr macro=""/>
          <xdr14:xfrm>
            <a:off x="1980720" y="5551920"/>
            <a:ext cx="1936080" cy="68400"/>
          </xdr14:xfrm>
        </xdr:contentPart>
      </mc:Choice>
      <mc:Fallback>
        <xdr:pic>
          <xdr:nvPicPr>
            <xdr:cNvPr id="3" name="Freihand 2">
              <a:extLst>
                <a:ext uri="{FF2B5EF4-FFF2-40B4-BE49-F238E27FC236}">
                  <a16:creationId xmlns:a16="http://schemas.microsoft.com/office/drawing/2014/main" id="{5E828C02-4A67-450F-A984-B098140B90FB}"/>
                </a:ext>
              </a:extLst>
            </xdr:cNvPr>
            <xdr:cNvPicPr/>
          </xdr:nvPicPr>
          <xdr:blipFill>
            <a:blip xmlns:r="http://schemas.openxmlformats.org/officeDocument/2006/relationships" r:embed="rId25"/>
            <a:stretch>
              <a:fillRect/>
            </a:stretch>
          </xdr:blipFill>
          <xdr:spPr>
            <a:xfrm>
              <a:off x="1963080" y="5534280"/>
              <a:ext cx="1971720" cy="1040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7</xdr:col>
      <xdr:colOff>44790</xdr:colOff>
      <xdr:row>26</xdr:row>
      <xdr:rowOff>170670</xdr:rowOff>
    </xdr:from>
    <xdr:to>
      <xdr:col>7</xdr:col>
      <xdr:colOff>103110</xdr:colOff>
      <xdr:row>34</xdr:row>
      <xdr:rowOff>28710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6">
          <xdr14:nvContentPartPr>
            <xdr14:cNvPr id="6" name="Freihand 5">
              <a:extLst>
                <a:ext uri="{FF2B5EF4-FFF2-40B4-BE49-F238E27FC236}">
                  <a16:creationId xmlns:a16="http://schemas.microsoft.com/office/drawing/2014/main" id="{5D008D6B-510F-481F-8911-980ADEE016D3}"/>
                </a:ext>
              </a:extLst>
            </xdr14:cNvPr>
            <xdr14:cNvContentPartPr/>
          </xdr14:nvContentPartPr>
          <xdr14:nvPr macro=""/>
          <xdr14:xfrm>
            <a:off x="6998040" y="5218920"/>
            <a:ext cx="58320" cy="1382040"/>
          </xdr14:xfrm>
        </xdr:contentPart>
      </mc:Choice>
      <mc:Fallback>
        <xdr:pic>
          <xdr:nvPicPr>
            <xdr:cNvPr id="6" name="Freihand 5">
              <a:extLst>
                <a:ext uri="{FF2B5EF4-FFF2-40B4-BE49-F238E27FC236}">
                  <a16:creationId xmlns:a16="http://schemas.microsoft.com/office/drawing/2014/main" id="{5D008D6B-510F-481F-8911-980ADEE016D3}"/>
                </a:ext>
              </a:extLst>
            </xdr:cNvPr>
            <xdr:cNvPicPr/>
          </xdr:nvPicPr>
          <xdr:blipFill>
            <a:blip xmlns:r="http://schemas.openxmlformats.org/officeDocument/2006/relationships" r:embed="rId27"/>
            <a:stretch>
              <a:fillRect/>
            </a:stretch>
          </xdr:blipFill>
          <xdr:spPr>
            <a:xfrm>
              <a:off x="6980400" y="5200920"/>
              <a:ext cx="93960" cy="141768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0-10-14T06:17:32.375"/>
    </inkml:context>
    <inkml:brush xml:id="br0">
      <inkml:brushProperty name="width" value="0.1" units="cm"/>
      <inkml:brushProperty name="height" value="0.1" units="cm"/>
      <inkml:brushProperty name="color" value="#E71224"/>
      <inkml:brushProperty name="ignorePressure" value="1"/>
    </inkml:brush>
  </inkml:definitions>
  <inkml:trace contextRef="#ctx0" brushRef="#br0">2675 0,'-3'6,"1"-1,0 0,-1 0,0 0,0-1,-1 1,1-1,-1 1,0-1,-4 3,1 0,-1 2,0 0,0-1,-1 0,-1-1,1 0,-1 0,0-1,-1 0,1 0,-1-2,0 1,0-1,-1-1,1 0,-1-1,0 0,0 0,0-2,-11 1,-1541-4,1524 1,-1-2,-27-6,7 0,-61-14,84 15,0 1,0 2,-38-1,26 4,-44-9,11 1,7-5,56 12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0-10-14T06:17:35.591"/>
    </inkml:context>
    <inkml:brush xml:id="br0">
      <inkml:brushProperty name="width" value="0.1" units="cm"/>
      <inkml:brushProperty name="height" value="0.1" units="cm"/>
      <inkml:brushProperty name="color" value="#E71224"/>
      <inkml:brushProperty name="ignorePressure" value="1"/>
    </inkml:brush>
  </inkml:definitions>
  <inkml:trace contextRef="#ctx0" brushRef="#br0">1 54,'2075'0,"-1960"-4,97-19,-97 9,95 1,849 14,-1019 2,-1 1,-1 1,30 10,-22-6,-1-1,21 0,11-4,119 10,-125-8,0-3,12-4,87 4,-50 9,-49-4,51-1,-80-10,-30 2,0 0,0 1,0 0,0 0,0 1,-1 1,1 0,4 2,-14-3,0 0,0 0,0 1,0-1,0 0,0 1,-1 0,1-1,-1 1,1 0,-1 0,1 0,-1 0,0 0,0 0,0 0,0 0,0 0,-1 1,1-1,0 1,3 51,-4-52,-1 21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0-10-14T06:17:39.773"/>
    </inkml:context>
    <inkml:brush xml:id="br0">
      <inkml:brushProperty name="width" value="0.1" units="cm"/>
      <inkml:brushProperty name="height" value="0.1" units="cm"/>
      <inkml:brushProperty name="color" value="#E71224"/>
      <inkml:brushProperty name="ignorePressure" value="1"/>
    </inkml:brush>
  </inkml:definitions>
  <inkml:trace contextRef="#ctx0" brushRef="#br0">1 27,'71'2,"0"2,0 4,0 2,18 8,-39-10,1-2,0-3,0-2,44-5,13 1,2554 3,-2635 2,0 1,-1 1,1 1,20 8,-15-5,0-1,28 3,35-5,-40-3,42 8,-5 0,1-5,-1-3,17-6,39 1,-138 3,20 2,0-2,0-1,0-2,0-1,0-1,-1-2,0 0,4-4,43-20,45-27,-110 52,1 0,1 1,-1 1,1 0,1 0,9 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0-10-14T06:17:43.173"/>
    </inkml:context>
    <inkml:brush xml:id="br0">
      <inkml:brushProperty name="width" value="0.1" units="cm"/>
      <inkml:brushProperty name="height" value="0.1" units="cm"/>
      <inkml:brushProperty name="color" value="#E71224"/>
      <inkml:brushProperty name="ignorePressure" value="1"/>
    </inkml:brush>
  </inkml:definitions>
  <inkml:trace contextRef="#ctx0" brushRef="#br0">1 4,'118'-1,"-3"-1,19 6,57 24,-124-17,-1 3,-1 2,26 13,71 17,-63-16,-66-19,0-1,1-2,33 4,-20-5,0 3,29 9,-28-6,2-1,13-1,-31-6,-1 2,0 2,-1 1,4 2,60 19,140 41,-97-28,27 0,170 22,-282-54,32 11,38 10,313 39,-328-56,-35-5,0-2,27-3,630-8,-700 1,1-3,-1 0,0-2,18-6,-15 4,1 1,-1 2,19-1,0 5,-23 1,1-2,17-3,-37 4,1-1,-1 0,-1-1,1 0,0-1,-1 0,1 0,-1-1,0 0,0-1,60-37,-50 33,0 0,-1-2,0 0,5-7,10-8,2 2,2 1,26-14,-26 16,-17 11,-3 2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0-10-14T06:17:47.829"/>
    </inkml:context>
    <inkml:brush xml:id="br0">
      <inkml:brushProperty name="width" value="0.1" units="cm"/>
      <inkml:brushProperty name="height" value="0.1" units="cm"/>
      <inkml:brushProperty name="color" value="#E71224"/>
      <inkml:brushProperty name="ignorePressure" value="1"/>
    </inkml:brush>
  </inkml:definitions>
  <inkml:trace contextRef="#ctx0" brushRef="#br0">133 616,'1179'0,"-905"-13,-8-1,2693 15,-2884 2,34 8,-36-3,49-3,-99-5,-12 1,1-1,-1 0,0-1,0 0,1-1,-1-1,6-1,-13 2,-1 0,1 0,0 0,-1-1,0 1,1-1,-1 0,0 0,0 0,-1 0,1-1,-1 1,1-1,-1 0,0 1,0-1,-1 0,1 0,-1 0,0 0,0-1,0 0,4-30,-1 0,-1 0,-3 0,0 0,-3-11,0-43,2 78,0-5,1 0,0-1,1 1,1 0,0-1,1 1,1 1,0-1,2 0,-1 1,4-4,-1 4</inkml:trace>
  <inkml:trace contextRef="#ctx0" brushRef="#br0" timeOffset="2994.21">1 1119,'298'14,"-5"1,-144-15,722-11,-627-3,0-12,128-33,-149 11,215-39,-340 74,2 4,-1 4,56 5,386 3,-3 0,-375 9,-49-2,19-6,828-5,-957 2,0-1,0 0,0 0,0 0,-1-1,1 1,0-1,0 0,-1 0,1-1,-1 1,1-1,-1 1,1-1,-1 0,0 0,0-1,0 1,0-1,0 1,-1-1,1 0,-1 0,0 0,1-1,-1 1,-1 0,1-1,0 1,-1-1,0 1,0-1,0 0,0 0,0-3,5-40,-2-1,-2 1,-2-1,-4-24,0-39,4 106,1-38,-2-1,-3 1,-7-39,6 55,2 1,1-1,1-7,0 8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0-10-14T06:17:54.957"/>
    </inkml:context>
    <inkml:brush xml:id="br0">
      <inkml:brushProperty name="width" value="0.1" units="cm"/>
      <inkml:brushProperty name="height" value="0.1" units="cm"/>
      <inkml:brushProperty name="color" value="#E71224"/>
      <inkml:brushProperty name="ignorePressure" value="1"/>
    </inkml:brush>
  </inkml:definitions>
  <inkml:trace contextRef="#ctx0" brushRef="#br0">1 2246,'403'14,"-11"1,-157-15,651-2,-472-11,166-2,3285 16,-3861 0,0-1,0 0,-1-1,1 1,0-1,0 0,-1 1,1-2,0 1,-1 0,1-1,-1 0,0 1,1-1,-1-1,2-2,0 0,-1 0,1 0,-1-1,-1 0,1 0,0-1,7-13,2-2,-1-2,-1 0,-1 0,-2 0,0-2,-2 1,0-1,-2 1,-1-1,-1 0,-1-1,-2-23,2 21,1 0,2 0,1-2,7-73,-11 57,2-47,-8-66,-8 89,9 51,0 0,1 0,1-7,-2-23,-2 1,-11-42,8 46,1-1,3 0,0-27,7-639,-2 690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0-10-14T06:17:58.759"/>
    </inkml:context>
    <inkml:brush xml:id="br0">
      <inkml:brushProperty name="width" value="0.1" units="cm"/>
      <inkml:brushProperty name="height" value="0.1" units="cm"/>
      <inkml:brushProperty name="color" value="#E71224"/>
      <inkml:brushProperty name="ignorePressure" value="1"/>
    </inkml:brush>
  </inkml:definitions>
  <inkml:trace contextRef="#ctx0" brushRef="#br0">1 0,'184'4,"51"13,-66-8,115-10,-96-2,1370 3,-1502 3,0 3,0 1,4 4,2 1,1-4,13-1,524-5,-293-5,562 3,-848-1,-1-1,1-1,0-1,3-1,-4 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0-10-14T06:18:00.975"/>
    </inkml:context>
    <inkml:brush xml:id="br0">
      <inkml:brushProperty name="width" value="0.1" units="cm"/>
      <inkml:brushProperty name="height" value="0.1" units="cm"/>
      <inkml:brushProperty name="color" value="#E71224"/>
      <inkml:brushProperty name="ignorePressure" value="1"/>
    </inkml:brush>
  </inkml:definitions>
  <inkml:trace contextRef="#ctx0" brushRef="#br0">1 1,'65'-1,"1"3,0 3,-1 2,45 12,16 7,114 7,1-1,-13 0,116-3,165-25,-271-7,-113 2,138 3,-140 11,-52-5,41-1,579-9,-657 5,0 0,0 2,-1 2,1 1,89 15,-112-22,353 30,-231-16,-92-10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0-10-14T06:18:03.261"/>
    </inkml:context>
    <inkml:brush xml:id="br0">
      <inkml:brushProperty name="width" value="0.1" units="cm"/>
      <inkml:brushProperty name="height" value="0.1" units="cm"/>
      <inkml:brushProperty name="color" value="#E71224"/>
      <inkml:brushProperty name="ignorePressure" value="1"/>
    </inkml:brush>
  </inkml:definitions>
  <inkml:trace contextRef="#ctx0" brushRef="#br0">2423 186,'-29'2,"0"0,0 2,0 1,-19 7,-113 38,139-43,-228 88,18-5,162-63,-18 12,-22 10,-483 170,546-201,0 1,1 3,-7 6,9-4,-2-3,0-1,-10 1,17-9,-1-1,0-3,-1-1,0-2,-35 0,23 0,35 0</inkml:trace>
  <inkml:trace contextRef="#ctx0" brushRef="#br0" timeOffset="1699.65">2767 159,'-7'1,"0"0,0 0,0 1,0-1,1 1,-1 1,1-1,-1 1,1 1,-4 2,-60 42,59-39,-115 83,-79 42,129-91,-2-3,-1-3,-50 14,59-23,2 4,0 2,3 3,-15 14,53-37,0 0,-1-2,-1-1,0-1,-4-1,-9 4,2 1,-4 4,-9 3,36-14,0 0,1 0,-1 2,1 0,-10 8,-53 29,63-35</inkml:trace>
  <inkml:trace contextRef="#ctx0" brushRef="#br0" timeOffset="2931.25">3402 106,'-11'2,"1"1,0 0,0 0,0 1,0 0,1 0,-1 1,1 1,1-1,-1 2,-7 6,-10 5,-68 49,-28 30,11-8,-65 45,-267 216,393-303,-22 29,25-25,-22 15,50-49,-1-1,-1-1,0-1,-1-1,-1 0,-10 3,30-16,1 2,-1-1,1 0,0 0,0 1,-1-1,1 1,0 0,1 0,-3 1,0 5</inkml:trace>
  <inkml:trace contextRef="#ctx0" brushRef="#br0" timeOffset="4099.36">3746 106,'-2'1,"0"0,0 0,1 1,-1-1,0 0,1 0,0 1,-1-1,1 1,0-1,-1 1,1 0,0 1,-4 3,-221 284,145-196,-3-4,-4-4,-97 72,161-136,0 1,2 1,1 0,0 2,-4 10,5-7,-2-1,0-2,-2 0,-9 6,20-22</inkml:trace>
  <inkml:trace contextRef="#ctx0" brushRef="#br0" timeOffset="5363.63">4249 0,'-1'11,"0"0,0 0,-1 0,-1-1,1 1,-2-1,1 0,-5 7,-44 78,3-9,9 4,17-34,-3-1,-2-1,-5 2,12-20,1 1,-10 28,14-28,-2-2,-1 0,-3 1,18-29,0-1,1 1,0 0,0 0,0 1,1-1,0 0,0 1,1-1,0 2,-1 12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0-10-14T06:18:15.859"/>
    </inkml:context>
    <inkml:brush xml:id="br0">
      <inkml:brushProperty name="width" value="0.1" units="cm"/>
      <inkml:brushProperty name="height" value="0.1" units="cm"/>
      <inkml:brushProperty name="color" value="#E71224"/>
      <inkml:brushProperty name="ignorePressure" value="1"/>
    </inkml:brush>
  </inkml:definitions>
  <inkml:trace contextRef="#ctx0" brushRef="#br0">3465 0,'-33'2,"0"2,0 1,-24 6,-42 7,17-9,-27 3,-68 18,129-22,-1-2,-1-2,-37-3,41-1,0 2,0 2,1 1,-31 9,34-4,0-3,-1-1,0-2,-1-2,-177-4,78-1,-1605 3,1726 0</inkml:trace>
  <inkml:trace contextRef="#ctx0" brushRef="#br0" timeOffset="2681.68">3756 212,'-14'1,"0"1,0 0,0 1,1 0,-1 1,1 0,0 1,-3 2,-103 56,96-50,-31 26,44-31,0 0,0-1,-1 0,0 0,0-1,-4 1,-292 120,280-119,0-1,0-2,0-1,-17 0,-67 12,47-3,1-4,-1-2,-28-1,-196-8,107-1,-481 3,623-1,1-3,-20-4,16 1,-40 0,-161 7,220 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0-10-15T04:19:12.053"/>
    </inkml:context>
    <inkml:brush xml:id="br0">
      <inkml:brushProperty name="width" value="0.1" units="cm"/>
      <inkml:brushProperty name="height" value="0.1" units="cm"/>
      <inkml:brushProperty name="color" value="#E71224"/>
      <inkml:brushProperty name="ignorePressure" value="1"/>
    </inkml:brush>
  </inkml:definitions>
  <inkml:trace contextRef="#ctx0" brushRef="#br0">5741 212,'6'-1,"0"0,0 0,-1-1,1 0,0 0,-1 0,1-1,-1 0,0 0,1-1,-1 1,-1-1,1 0,-1 0,1-1,-1 1,0-2,-1 3,1-1,-1 0,0 0,0 0,0-1,-1 1,1-1,-1 1,0-1,-1 0,1 0,-1 0,0 0,0 0,0 0,-1 0,0 0,0 0,0 0,-1-3,0 6,0 0,0 0,0 1,0-1,0 0,0 1,-1-1,1 1,-1 0,1-1,-1 1,1 0,-1 0,0 0,1 0,-1 0,0 0,0 1,0-1,0 1,1-1,-3 1,-50-7,37 6,-223-15,-47 9,-3194 9,1751-4,1708 2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0-10-15T04:19:15.147"/>
    </inkml:context>
    <inkml:brush xml:id="br0">
      <inkml:brushProperty name="width" value="0.1" units="cm"/>
      <inkml:brushProperty name="height" value="0.1" units="cm"/>
      <inkml:brushProperty name="color" value="#E71224"/>
      <inkml:brushProperty name="ignorePressure" value="1"/>
    </inkml:brush>
  </inkml:definitions>
  <inkml:trace contextRef="#ctx0" brushRef="#br0">1 29,'3'-3,"1"1,0-1,0 0,0 1,0 0,1 0,-1 0,1 1,-1 0,1-1,0 1,-1 1,3-1,68-2,-54 3,1477 0,-685 1,-767 2,1 1,8 3,-5 0,37 0,34-8,-73-1,0 2,1 2,-1 2,0 2,36 9,-43-6,0-1,0-3,1-2,40-1,10 1,-14 4,50 13,-39-5,5-4,114 12,-100-8,0-6,24-4,546-6,-670 1,0-1,0 1,0-2,-1 1,1-1,0-1,-1 1,0-1,1-1,-1 1,-1-1,1 0,0-1,-1 0,0 0,1-1,6-3,0 1,0 1,13-5,-16 7,6-2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0-10-15T04:20:38.480"/>
    </inkml:context>
    <inkml:brush xml:id="br0">
      <inkml:brushProperty name="width" value="0.1" units="cm"/>
      <inkml:brushProperty name="height" value="0.1" units="cm"/>
      <inkml:brushProperty name="color" value="#E71224"/>
      <inkml:brushProperty name="ignorePressure" value="1"/>
    </inkml:brush>
  </inkml:definitions>
  <inkml:trace contextRef="#ctx0" brushRef="#br0">87 3838,'1'-37,"3"1,3-16,5-52,-11-76,-14-96,-1-72,12 273,-8-35,2 29,3-9,4 19,1-27,-4 0,-4 0,-13-51,9 64,4 1,3-2,5 1,4-20,-1-49,1 75,3 1,4 0,7-16,-3 17,-4-1,-3 0,-2-17,-6 29,2 1,11-55,-8 79,-2-1,-3-32,4-37,-2 94,1 0,1 0,1 0,1 1,2-5,5-16,-7 19</inkml:trace>
</inkml:ink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93EE8-68FC-4148-9EA3-4419A480121D}">
  <dimension ref="A1:O36"/>
  <sheetViews>
    <sheetView tabSelected="1" workbookViewId="0">
      <selection activeCell="F37" sqref="F37"/>
    </sheetView>
  </sheetViews>
  <sheetFormatPr baseColWidth="10" defaultRowHeight="15" x14ac:dyDescent="0.25"/>
  <cols>
    <col min="1" max="1" width="35.7109375" customWidth="1"/>
  </cols>
  <sheetData>
    <row r="1" spans="1:15" ht="18.75" x14ac:dyDescent="0.3">
      <c r="A1" s="53" t="s">
        <v>25</v>
      </c>
    </row>
    <row r="2" spans="1:15" x14ac:dyDescent="0.25">
      <c r="M2" t="s">
        <v>33</v>
      </c>
    </row>
    <row r="3" spans="1:15" ht="18.75" x14ac:dyDescent="0.3">
      <c r="A3" s="53"/>
      <c r="B3" s="53"/>
    </row>
    <row r="4" spans="1:15" x14ac:dyDescent="0.25">
      <c r="A4" t="s">
        <v>27</v>
      </c>
    </row>
    <row r="7" spans="1:15" x14ac:dyDescent="0.25">
      <c r="A7" t="s">
        <v>30</v>
      </c>
    </row>
    <row r="8" spans="1:15" x14ac:dyDescent="0.25">
      <c r="A8" t="s">
        <v>28</v>
      </c>
      <c r="O8" t="s">
        <v>34</v>
      </c>
    </row>
    <row r="9" spans="1:15" x14ac:dyDescent="0.25">
      <c r="A9" t="s">
        <v>29</v>
      </c>
    </row>
    <row r="11" spans="1:15" x14ac:dyDescent="0.25">
      <c r="A11" t="s">
        <v>31</v>
      </c>
    </row>
    <row r="12" spans="1:15" x14ac:dyDescent="0.25">
      <c r="A12" t="s">
        <v>32</v>
      </c>
    </row>
    <row r="14" spans="1:15" x14ac:dyDescent="0.25">
      <c r="A14" t="s">
        <v>35</v>
      </c>
    </row>
    <row r="28" spans="1:1" x14ac:dyDescent="0.25">
      <c r="A28" t="s">
        <v>39</v>
      </c>
    </row>
    <row r="29" spans="1:1" x14ac:dyDescent="0.25">
      <c r="A29" t="s">
        <v>40</v>
      </c>
    </row>
    <row r="31" spans="1:1" x14ac:dyDescent="0.25">
      <c r="A31" t="s">
        <v>36</v>
      </c>
    </row>
    <row r="33" spans="1:6" x14ac:dyDescent="0.25">
      <c r="A33" t="s">
        <v>26</v>
      </c>
    </row>
    <row r="35" spans="1:6" x14ac:dyDescent="0.25">
      <c r="F35" t="s">
        <v>41</v>
      </c>
    </row>
    <row r="36" spans="1:6" x14ac:dyDescent="0.25">
      <c r="F36" t="s">
        <v>42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45"/>
  <sheetViews>
    <sheetView zoomScale="70" zoomScaleNormal="70" workbookViewId="0">
      <pane xSplit="6" ySplit="5" topLeftCell="G6" activePane="bottomRight" state="frozen"/>
      <selection pane="topRight" activeCell="F1" sqref="F1"/>
      <selection pane="bottomLeft" activeCell="A5" sqref="A5"/>
      <selection pane="bottomRight" activeCell="B38" sqref="B38"/>
    </sheetView>
  </sheetViews>
  <sheetFormatPr baseColWidth="10" defaultColWidth="10.7109375" defaultRowHeight="15" x14ac:dyDescent="0.25"/>
  <cols>
    <col min="1" max="1" width="12.85546875" style="1" customWidth="1"/>
    <col min="2" max="2" width="10.7109375" style="24" customWidth="1"/>
    <col min="3" max="3" width="6.85546875" style="24" customWidth="1"/>
    <col min="4" max="4" width="7.42578125" style="24" bestFit="1" customWidth="1"/>
    <col min="5" max="5" width="6.140625" style="24" customWidth="1"/>
    <col min="6" max="6" width="7.28515625" style="24" customWidth="1"/>
    <col min="7" max="7" width="6.5703125" style="30" customWidth="1"/>
    <col min="8" max="8" width="8.42578125" style="24" customWidth="1"/>
    <col min="9" max="9" width="0.140625" customWidth="1"/>
    <col min="10" max="10" width="102.28515625" style="15" customWidth="1"/>
    <col min="11" max="11" width="8.85546875" style="15" bestFit="1" customWidth="1"/>
    <col min="12" max="15" width="8.85546875" style="1" bestFit="1" customWidth="1"/>
    <col min="16" max="16" width="12.85546875" style="1" bestFit="1" customWidth="1"/>
    <col min="17" max="17" width="14.85546875" style="1" customWidth="1"/>
    <col min="18" max="16384" width="10.7109375" style="1"/>
  </cols>
  <sheetData>
    <row r="1" spans="1:47" ht="21" x14ac:dyDescent="0.35">
      <c r="A1" s="47">
        <f>YEAR(B1)</f>
        <v>2020</v>
      </c>
      <c r="B1" s="54">
        <v>44105</v>
      </c>
      <c r="C1" s="54"/>
      <c r="F1" s="21"/>
      <c r="G1" s="21"/>
      <c r="H1" s="21"/>
      <c r="J1" s="4"/>
      <c r="K1" s="4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</row>
    <row r="2" spans="1:47" x14ac:dyDescent="0.25">
      <c r="C2" s="26"/>
      <c r="F2" s="21"/>
      <c r="G2" s="21"/>
      <c r="H2" s="21"/>
      <c r="J2" s="4"/>
      <c r="K2" s="4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</row>
    <row r="3" spans="1:47" x14ac:dyDescent="0.25">
      <c r="B3" s="56"/>
      <c r="C3" s="56"/>
      <c r="D3" s="56"/>
      <c r="F3" s="21"/>
      <c r="G3" s="21"/>
      <c r="H3" s="21"/>
      <c r="J3" s="6" t="s">
        <v>8</v>
      </c>
      <c r="K3" s="19" t="s">
        <v>19</v>
      </c>
      <c r="L3" s="19" t="s">
        <v>20</v>
      </c>
      <c r="M3" s="19" t="s">
        <v>21</v>
      </c>
      <c r="N3" s="52" t="s">
        <v>22</v>
      </c>
      <c r="O3" s="19" t="s">
        <v>23</v>
      </c>
      <c r="P3" s="20"/>
      <c r="Q3" s="20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</row>
    <row r="4" spans="1:47" ht="48" customHeight="1" x14ac:dyDescent="0.25">
      <c r="E4" s="55" t="s">
        <v>2</v>
      </c>
      <c r="F4" s="55"/>
      <c r="G4" s="57" t="s">
        <v>10</v>
      </c>
      <c r="H4" s="58"/>
      <c r="J4" s="7"/>
      <c r="K4" s="38">
        <f>SUM(K5:K36)</f>
        <v>13.5</v>
      </c>
      <c r="L4" s="38">
        <f t="shared" ref="L4:N4" si="0">SUM(L5:L36)</f>
        <v>4</v>
      </c>
      <c r="M4" s="38">
        <f t="shared" si="0"/>
        <v>0</v>
      </c>
      <c r="N4" s="38">
        <f t="shared" si="0"/>
        <v>0</v>
      </c>
      <c r="O4" s="38">
        <f t="shared" ref="O4" si="1">SUM(O5:O36)</f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</row>
    <row r="5" spans="1:47" x14ac:dyDescent="0.25">
      <c r="B5" s="24" t="s">
        <v>0</v>
      </c>
      <c r="C5" s="24" t="s">
        <v>1</v>
      </c>
      <c r="D5" s="24" t="s">
        <v>3</v>
      </c>
      <c r="E5" s="24" t="s">
        <v>4</v>
      </c>
      <c r="F5" s="21" t="s">
        <v>5</v>
      </c>
      <c r="G5" s="21" t="s">
        <v>11</v>
      </c>
      <c r="H5" s="27" t="s">
        <v>12</v>
      </c>
      <c r="J5" s="6"/>
      <c r="K5" s="19"/>
      <c r="L5" s="19"/>
      <c r="M5" s="19"/>
      <c r="N5" s="19"/>
      <c r="O5" s="19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</row>
    <row r="6" spans="1:47" s="12" customFormat="1" x14ac:dyDescent="0.25">
      <c r="A6" s="8">
        <f>DATE($A$1,MONTH($B$1),DAY(B1))</f>
        <v>44105</v>
      </c>
      <c r="B6" s="9">
        <v>0.33333333333333331</v>
      </c>
      <c r="C6" s="9">
        <v>0.66666666666666663</v>
      </c>
      <c r="D6" s="28">
        <v>0.5</v>
      </c>
      <c r="E6" s="11">
        <f>IF(A6="","",IF(WEEKDAY(A6)=1,"",IF(WEEKDAY(A6)=7,"",IF(B6&gt;0,B45,""))))</f>
        <v>7.8</v>
      </c>
      <c r="F6" s="22">
        <f t="shared" ref="F6:F36" si="2">IF(B6="","",((C6-B6)*24)-D6)</f>
        <v>7.5</v>
      </c>
      <c r="G6" s="22">
        <f t="shared" ref="G6:G36" si="3">IF(B6="","",SUM(K6:O6))</f>
        <v>7.5</v>
      </c>
      <c r="H6" s="22">
        <f t="shared" ref="H6:H36" si="4">IF(E6="","",SUM(K6:O6)/E6*100)</f>
        <v>96.15384615384616</v>
      </c>
      <c r="J6" s="17" t="s">
        <v>37</v>
      </c>
      <c r="K6" s="51">
        <v>7.5</v>
      </c>
      <c r="L6" s="51"/>
      <c r="M6" s="51"/>
      <c r="N6" s="51"/>
      <c r="O6" s="51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</row>
    <row r="7" spans="1:47" s="12" customFormat="1" x14ac:dyDescent="0.25">
      <c r="A7" s="8">
        <f t="shared" ref="A7:A33" si="5">DATE($A$1,MONTH($B$1),DAY(A6+1))</f>
        <v>44106</v>
      </c>
      <c r="B7" s="9">
        <v>0.29166666666666669</v>
      </c>
      <c r="C7" s="9">
        <v>0.75</v>
      </c>
      <c r="D7" s="28">
        <v>1</v>
      </c>
      <c r="E7" s="11">
        <f>IF(A7="","",IF(WEEKDAY(A7)=1,"",IF(WEEKDAY(A7)=7,"",IF(B7&gt;0,B45,""))))</f>
        <v>7.8</v>
      </c>
      <c r="F7" s="22">
        <f t="shared" si="2"/>
        <v>10</v>
      </c>
      <c r="G7" s="22">
        <f t="shared" si="3"/>
        <v>10</v>
      </c>
      <c r="H7" s="22">
        <f t="shared" si="4"/>
        <v>128.2051282051282</v>
      </c>
      <c r="J7" s="17" t="s">
        <v>38</v>
      </c>
      <c r="K7" s="51">
        <v>6</v>
      </c>
      <c r="L7" s="51">
        <v>4</v>
      </c>
      <c r="M7" s="51"/>
      <c r="N7" s="51"/>
      <c r="O7" s="51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</row>
    <row r="8" spans="1:47" s="12" customFormat="1" x14ac:dyDescent="0.25">
      <c r="A8" s="8">
        <f t="shared" si="5"/>
        <v>44107</v>
      </c>
      <c r="B8" s="9"/>
      <c r="C8" s="9"/>
      <c r="D8" s="28"/>
      <c r="E8" s="23" t="str">
        <f>IF(A8="","",IF(WEEKDAY(A8)=1,"",IF(WEEKDAY(A8)=7,"",IF(B8&gt;0,B45,""))))</f>
        <v/>
      </c>
      <c r="F8" s="22" t="str">
        <f t="shared" si="2"/>
        <v/>
      </c>
      <c r="G8" s="22" t="str">
        <f t="shared" si="3"/>
        <v/>
      </c>
      <c r="H8" s="22" t="str">
        <f t="shared" si="4"/>
        <v/>
      </c>
      <c r="J8" s="17"/>
      <c r="K8" s="51"/>
      <c r="L8" s="51"/>
      <c r="M8" s="51"/>
      <c r="N8" s="51"/>
      <c r="O8" s="51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</row>
    <row r="9" spans="1:47" s="12" customFormat="1" x14ac:dyDescent="0.25">
      <c r="A9" s="8">
        <f t="shared" si="5"/>
        <v>44108</v>
      </c>
      <c r="B9" s="9"/>
      <c r="C9" s="9"/>
      <c r="D9" s="28"/>
      <c r="E9" s="11" t="str">
        <f>IF(A9="","",IF(WEEKDAY(A9)=1,"",IF(WEEKDAY(A9)=7,"",IF(B9&gt;0,B45,""))))</f>
        <v/>
      </c>
      <c r="F9" s="22" t="str">
        <f t="shared" si="2"/>
        <v/>
      </c>
      <c r="G9" s="22" t="str">
        <f t="shared" si="3"/>
        <v/>
      </c>
      <c r="H9" s="22" t="str">
        <f t="shared" si="4"/>
        <v/>
      </c>
      <c r="J9" s="17"/>
      <c r="K9" s="51"/>
      <c r="L9" s="51"/>
      <c r="M9" s="51"/>
      <c r="N9" s="51"/>
      <c r="O9" s="51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</row>
    <row r="10" spans="1:47" s="12" customFormat="1" x14ac:dyDescent="0.25">
      <c r="A10" s="8">
        <f t="shared" si="5"/>
        <v>44109</v>
      </c>
      <c r="B10" s="9"/>
      <c r="C10" s="9"/>
      <c r="D10" s="28"/>
      <c r="E10" s="11" t="str">
        <f>IF(A10="","",IF(WEEKDAY(A10)=1,"",IF(WEEKDAY(A10)=7,"",IF(B10&gt;0,B45,""))))</f>
        <v/>
      </c>
      <c r="F10" s="22" t="str">
        <f t="shared" si="2"/>
        <v/>
      </c>
      <c r="G10" s="22" t="str">
        <f t="shared" si="3"/>
        <v/>
      </c>
      <c r="H10" s="22" t="str">
        <f t="shared" si="4"/>
        <v/>
      </c>
      <c r="J10" s="17"/>
      <c r="K10" s="51"/>
      <c r="L10" s="51"/>
      <c r="M10" s="51"/>
      <c r="N10" s="51"/>
      <c r="O10" s="51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</row>
    <row r="11" spans="1:47" s="12" customFormat="1" x14ac:dyDescent="0.25">
      <c r="A11" s="8">
        <f t="shared" si="5"/>
        <v>44110</v>
      </c>
      <c r="B11" s="9"/>
      <c r="C11" s="9"/>
      <c r="D11" s="28"/>
      <c r="E11" s="23" t="str">
        <f>IF(A11="","",IF(WEEKDAY(A11)=1,"",IF(WEEKDAY(A11)=7,"",IF(B11&gt;0,B45,""))))</f>
        <v/>
      </c>
      <c r="F11" s="22" t="str">
        <f t="shared" si="2"/>
        <v/>
      </c>
      <c r="G11" s="22" t="str">
        <f t="shared" si="3"/>
        <v/>
      </c>
      <c r="H11" s="22" t="str">
        <f t="shared" si="4"/>
        <v/>
      </c>
      <c r="J11" s="17"/>
      <c r="K11" s="51"/>
      <c r="L11" s="51"/>
      <c r="M11" s="51"/>
      <c r="N11" s="51"/>
      <c r="O11" s="51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</row>
    <row r="12" spans="1:47" s="12" customFormat="1" x14ac:dyDescent="0.25">
      <c r="A12" s="8">
        <f t="shared" si="5"/>
        <v>44111</v>
      </c>
      <c r="B12" s="9"/>
      <c r="C12" s="9"/>
      <c r="D12" s="28"/>
      <c r="E12" s="11" t="str">
        <f>IF(A12="","",IF(WEEKDAY(A12)=1,"",IF(WEEKDAY(A12)=7,"",IF(B12&gt;0,B45,""))))</f>
        <v/>
      </c>
      <c r="F12" s="22" t="str">
        <f t="shared" si="2"/>
        <v/>
      </c>
      <c r="G12" s="22" t="str">
        <f t="shared" si="3"/>
        <v/>
      </c>
      <c r="H12" s="22" t="str">
        <f t="shared" si="4"/>
        <v/>
      </c>
      <c r="J12" s="17"/>
      <c r="K12" s="51"/>
      <c r="L12" s="51"/>
      <c r="M12" s="51"/>
      <c r="N12" s="51"/>
      <c r="O12" s="51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</row>
    <row r="13" spans="1:47" s="12" customFormat="1" x14ac:dyDescent="0.25">
      <c r="A13" s="8">
        <f t="shared" si="5"/>
        <v>44112</v>
      </c>
      <c r="B13" s="9"/>
      <c r="C13" s="9"/>
      <c r="D13" s="28"/>
      <c r="E13" s="11" t="str">
        <f>IF(A13="","",IF(WEEKDAY(A13)=1,"",IF(WEEKDAY(A13)=7,"",IF(B13&gt;0,B45,""))))</f>
        <v/>
      </c>
      <c r="F13" s="22" t="str">
        <f t="shared" si="2"/>
        <v/>
      </c>
      <c r="G13" s="22" t="str">
        <f t="shared" si="3"/>
        <v/>
      </c>
      <c r="H13" s="22" t="str">
        <f t="shared" si="4"/>
        <v/>
      </c>
      <c r="J13" s="17"/>
      <c r="K13" s="51"/>
      <c r="L13" s="51"/>
      <c r="M13" s="51"/>
      <c r="N13" s="51"/>
      <c r="O13" s="51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</row>
    <row r="14" spans="1:47" s="12" customFormat="1" x14ac:dyDescent="0.25">
      <c r="A14" s="8">
        <f t="shared" si="5"/>
        <v>44113</v>
      </c>
      <c r="B14" s="9"/>
      <c r="C14" s="9"/>
      <c r="D14" s="28"/>
      <c r="E14" s="23" t="str">
        <f>IF(A14="","",IF(WEEKDAY(A14)=1,"",IF(WEEKDAY(A14)=7,"",IF(B14&gt;0,B45,""))))</f>
        <v/>
      </c>
      <c r="F14" s="22" t="str">
        <f t="shared" si="2"/>
        <v/>
      </c>
      <c r="G14" s="22" t="str">
        <f t="shared" si="3"/>
        <v/>
      </c>
      <c r="H14" s="22" t="str">
        <f t="shared" si="4"/>
        <v/>
      </c>
      <c r="J14" s="17"/>
      <c r="K14" s="51"/>
      <c r="L14" s="51"/>
      <c r="M14" s="51"/>
      <c r="N14" s="51"/>
      <c r="O14" s="51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</row>
    <row r="15" spans="1:47" s="12" customFormat="1" x14ac:dyDescent="0.25">
      <c r="A15" s="8">
        <f t="shared" si="5"/>
        <v>44114</v>
      </c>
      <c r="B15" s="9"/>
      <c r="C15" s="9"/>
      <c r="D15" s="28"/>
      <c r="E15" s="11" t="str">
        <f>IF(A15="","",IF(WEEKDAY(A15)=1,"",IF(WEEKDAY(A15)=7,"",IF(B15&gt;0,B45,""))))</f>
        <v/>
      </c>
      <c r="F15" s="22" t="str">
        <f t="shared" si="2"/>
        <v/>
      </c>
      <c r="G15" s="22" t="str">
        <f t="shared" si="3"/>
        <v/>
      </c>
      <c r="H15" s="22" t="str">
        <f t="shared" si="4"/>
        <v/>
      </c>
      <c r="J15" s="17"/>
      <c r="K15" s="51"/>
      <c r="L15" s="51"/>
      <c r="M15" s="51"/>
      <c r="N15" s="51"/>
      <c r="O15" s="51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</row>
    <row r="16" spans="1:47" s="12" customFormat="1" x14ac:dyDescent="0.25">
      <c r="A16" s="8">
        <f t="shared" si="5"/>
        <v>44115</v>
      </c>
      <c r="B16" s="9"/>
      <c r="C16" s="9"/>
      <c r="D16" s="28"/>
      <c r="E16" s="11" t="str">
        <f>IF(A16="","",IF(WEEKDAY(A16)=1,"",IF(WEEKDAY(A16)=7,"",IF(B16&gt;0,B45,""))))</f>
        <v/>
      </c>
      <c r="F16" s="22" t="str">
        <f t="shared" si="2"/>
        <v/>
      </c>
      <c r="G16" s="22" t="str">
        <f t="shared" si="3"/>
        <v/>
      </c>
      <c r="H16" s="22" t="str">
        <f t="shared" si="4"/>
        <v/>
      </c>
      <c r="J16" s="17"/>
      <c r="K16" s="51"/>
      <c r="L16" s="51"/>
      <c r="M16" s="51"/>
      <c r="N16" s="51"/>
      <c r="O16" s="51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</row>
    <row r="17" spans="1:46" s="12" customFormat="1" x14ac:dyDescent="0.25">
      <c r="A17" s="8">
        <f t="shared" si="5"/>
        <v>44116</v>
      </c>
      <c r="B17" s="9"/>
      <c r="C17" s="9"/>
      <c r="D17" s="28"/>
      <c r="E17" s="23" t="str">
        <f>IF(A17="","",IF(WEEKDAY(A17)=1,"",IF(WEEKDAY(A17)=7,"",IF(B17&gt;0,B45,""))))</f>
        <v/>
      </c>
      <c r="F17" s="22" t="str">
        <f t="shared" si="2"/>
        <v/>
      </c>
      <c r="G17" s="22" t="str">
        <f t="shared" si="3"/>
        <v/>
      </c>
      <c r="H17" s="22" t="str">
        <f t="shared" si="4"/>
        <v/>
      </c>
      <c r="J17" s="17"/>
      <c r="K17" s="51"/>
      <c r="L17" s="51"/>
      <c r="M17" s="51"/>
      <c r="N17" s="51"/>
      <c r="O17" s="51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</row>
    <row r="18" spans="1:46" s="12" customFormat="1" x14ac:dyDescent="0.25">
      <c r="A18" s="8">
        <f t="shared" si="5"/>
        <v>44117</v>
      </c>
      <c r="B18" s="9"/>
      <c r="C18" s="9"/>
      <c r="D18" s="28"/>
      <c r="E18" s="11" t="str">
        <f>IF(A18="","",IF(WEEKDAY(A18)=1,"",IF(WEEKDAY(A18)=7,"",IF(B18&gt;0,B45,""))))</f>
        <v/>
      </c>
      <c r="F18" s="22" t="str">
        <f t="shared" si="2"/>
        <v/>
      </c>
      <c r="G18" s="22" t="str">
        <f t="shared" si="3"/>
        <v/>
      </c>
      <c r="H18" s="22" t="str">
        <f t="shared" si="4"/>
        <v/>
      </c>
      <c r="J18" s="17"/>
      <c r="K18" s="51"/>
      <c r="L18" s="51"/>
      <c r="M18" s="51"/>
      <c r="N18" s="51"/>
      <c r="O18" s="51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</row>
    <row r="19" spans="1:46" s="12" customFormat="1" x14ac:dyDescent="0.25">
      <c r="A19" s="8">
        <f t="shared" si="5"/>
        <v>44118</v>
      </c>
      <c r="B19" s="9"/>
      <c r="C19" s="9"/>
      <c r="D19" s="28"/>
      <c r="E19" s="11" t="str">
        <f>IF(A19="","",IF(WEEKDAY(A19)=1,"",IF(WEEKDAY(A19)=7,"",IF(B19&gt;0,B45,""))))</f>
        <v/>
      </c>
      <c r="F19" s="22" t="str">
        <f t="shared" si="2"/>
        <v/>
      </c>
      <c r="G19" s="22" t="str">
        <f t="shared" si="3"/>
        <v/>
      </c>
      <c r="H19" s="22" t="str">
        <f t="shared" si="4"/>
        <v/>
      </c>
      <c r="J19" s="17"/>
      <c r="K19" s="51"/>
      <c r="L19" s="51"/>
      <c r="M19" s="51"/>
      <c r="N19" s="51"/>
      <c r="O19" s="51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</row>
    <row r="20" spans="1:46" s="12" customFormat="1" x14ac:dyDescent="0.25">
      <c r="A20" s="8">
        <f t="shared" si="5"/>
        <v>44119</v>
      </c>
      <c r="B20" s="9"/>
      <c r="C20" s="9"/>
      <c r="D20" s="28"/>
      <c r="E20" s="23" t="str">
        <f>IF(A20="","",IF(WEEKDAY(A20)=1,"",IF(WEEKDAY(A20)=7,"",IF(B20&gt;0,B45,""))))</f>
        <v/>
      </c>
      <c r="F20" s="22" t="str">
        <f t="shared" si="2"/>
        <v/>
      </c>
      <c r="G20" s="22" t="str">
        <f t="shared" si="3"/>
        <v/>
      </c>
      <c r="H20" s="22" t="str">
        <f t="shared" si="4"/>
        <v/>
      </c>
      <c r="J20" s="17"/>
      <c r="K20" s="51"/>
      <c r="L20" s="51"/>
      <c r="M20" s="51"/>
      <c r="N20" s="51"/>
      <c r="O20" s="51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</row>
    <row r="21" spans="1:46" s="12" customFormat="1" x14ac:dyDescent="0.25">
      <c r="A21" s="8">
        <f t="shared" si="5"/>
        <v>44120</v>
      </c>
      <c r="B21" s="9"/>
      <c r="C21" s="9"/>
      <c r="D21" s="28"/>
      <c r="E21" s="11" t="str">
        <f>IF(A21="","",IF(WEEKDAY(A21)=1,"",IF(WEEKDAY(A21)=7,"",IF(B21&gt;0,B45,""))))</f>
        <v/>
      </c>
      <c r="F21" s="22" t="str">
        <f t="shared" si="2"/>
        <v/>
      </c>
      <c r="G21" s="22" t="str">
        <f t="shared" si="3"/>
        <v/>
      </c>
      <c r="H21" s="22" t="str">
        <f t="shared" si="4"/>
        <v/>
      </c>
      <c r="J21" s="17"/>
      <c r="K21" s="51"/>
      <c r="L21" s="51"/>
      <c r="M21" s="51"/>
      <c r="N21" s="51"/>
      <c r="O21" s="51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</row>
    <row r="22" spans="1:46" s="12" customFormat="1" x14ac:dyDescent="0.25">
      <c r="A22" s="8">
        <f t="shared" si="5"/>
        <v>44121</v>
      </c>
      <c r="B22" s="9"/>
      <c r="C22" s="9"/>
      <c r="D22" s="28"/>
      <c r="E22" s="11" t="str">
        <f>IF(A22="","",IF(WEEKDAY(A22)=1,"",IF(WEEKDAY(A22)=7,"",IF(B22&gt;0,B45,""))))</f>
        <v/>
      </c>
      <c r="F22" s="22" t="str">
        <f t="shared" si="2"/>
        <v/>
      </c>
      <c r="G22" s="22" t="str">
        <f t="shared" si="3"/>
        <v/>
      </c>
      <c r="H22" s="22" t="str">
        <f t="shared" si="4"/>
        <v/>
      </c>
      <c r="J22" s="17"/>
      <c r="K22" s="51"/>
      <c r="L22" s="51"/>
      <c r="M22" s="51"/>
      <c r="N22" s="51"/>
      <c r="O22" s="51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</row>
    <row r="23" spans="1:46" s="12" customFormat="1" x14ac:dyDescent="0.25">
      <c r="A23" s="8">
        <f t="shared" si="5"/>
        <v>44122</v>
      </c>
      <c r="B23" s="9"/>
      <c r="C23" s="9"/>
      <c r="D23" s="25"/>
      <c r="E23" s="23" t="str">
        <f>IF(A23="","",IF(WEEKDAY(A23)=1,"",IF(WEEKDAY(A23)=7,"",IF(B23&gt;0,B45,""))))</f>
        <v/>
      </c>
      <c r="F23" s="22" t="str">
        <f t="shared" si="2"/>
        <v/>
      </c>
      <c r="G23" s="22" t="str">
        <f t="shared" si="3"/>
        <v/>
      </c>
      <c r="H23" s="22" t="str">
        <f t="shared" si="4"/>
        <v/>
      </c>
      <c r="J23" s="17"/>
      <c r="K23" s="51"/>
      <c r="L23" s="51"/>
      <c r="M23" s="51"/>
      <c r="N23" s="51"/>
      <c r="O23" s="51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</row>
    <row r="24" spans="1:46" s="12" customFormat="1" x14ac:dyDescent="0.25">
      <c r="A24" s="8">
        <f t="shared" si="5"/>
        <v>44123</v>
      </c>
      <c r="B24" s="9"/>
      <c r="C24" s="9"/>
      <c r="D24" s="28"/>
      <c r="E24" s="11" t="str">
        <f>IF(A24="","",IF(WEEKDAY(A24)=1,"",IF(WEEKDAY(A24)=7,"",IF(B24&gt;0,B45,""))))</f>
        <v/>
      </c>
      <c r="F24" s="22" t="str">
        <f t="shared" ref="F24:F26" si="6">IF(B24="","",((C24-B24)*24)-D24)</f>
        <v/>
      </c>
      <c r="G24" s="22" t="str">
        <f t="shared" si="3"/>
        <v/>
      </c>
      <c r="H24" s="22" t="str">
        <f t="shared" si="4"/>
        <v/>
      </c>
      <c r="J24" s="17"/>
      <c r="K24" s="51"/>
      <c r="L24" s="51"/>
      <c r="M24" s="51"/>
      <c r="N24" s="51"/>
      <c r="O24" s="51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</row>
    <row r="25" spans="1:46" s="12" customFormat="1" x14ac:dyDescent="0.25">
      <c r="A25" s="8">
        <f t="shared" si="5"/>
        <v>44124</v>
      </c>
      <c r="B25" s="9"/>
      <c r="C25" s="9"/>
      <c r="D25" s="28"/>
      <c r="E25" s="11" t="str">
        <f>IF(A25="","",IF(WEEKDAY(A25)=1,"",IF(WEEKDAY(A25)=7,"",IF(B25&gt;0,B45,""))))</f>
        <v/>
      </c>
      <c r="F25" s="22" t="str">
        <f t="shared" si="6"/>
        <v/>
      </c>
      <c r="G25" s="22" t="str">
        <f t="shared" si="3"/>
        <v/>
      </c>
      <c r="H25" s="22" t="str">
        <f t="shared" si="4"/>
        <v/>
      </c>
      <c r="J25" s="17"/>
      <c r="K25" s="51"/>
      <c r="L25" s="51"/>
      <c r="M25" s="51"/>
      <c r="N25" s="51"/>
      <c r="O25" s="51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</row>
    <row r="26" spans="1:46" s="12" customFormat="1" x14ac:dyDescent="0.25">
      <c r="A26" s="8">
        <f t="shared" si="5"/>
        <v>44125</v>
      </c>
      <c r="B26" s="9"/>
      <c r="C26" s="9"/>
      <c r="D26" s="28"/>
      <c r="E26" s="23" t="str">
        <f>IF(A26="","",IF(WEEKDAY(A26)=1,"",IF(WEEKDAY(A26)=7,"",IF(B26&gt;0,B45,""))))</f>
        <v/>
      </c>
      <c r="F26" s="22" t="str">
        <f t="shared" si="6"/>
        <v/>
      </c>
      <c r="G26" s="22" t="str">
        <f t="shared" si="3"/>
        <v/>
      </c>
      <c r="H26" s="22" t="str">
        <f t="shared" si="4"/>
        <v/>
      </c>
      <c r="J26" s="17"/>
      <c r="K26" s="51"/>
      <c r="L26" s="51"/>
      <c r="M26" s="51"/>
      <c r="N26" s="51"/>
      <c r="O26" s="51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</row>
    <row r="27" spans="1:46" s="12" customFormat="1" x14ac:dyDescent="0.25">
      <c r="A27" s="8">
        <f t="shared" si="5"/>
        <v>44126</v>
      </c>
      <c r="B27" s="9"/>
      <c r="C27" s="9"/>
      <c r="D27" s="28"/>
      <c r="E27" s="11" t="str">
        <f>IF(A27="","",IF(WEEKDAY(A27)=1,"",IF(WEEKDAY(A27)=7,"",IF(B27&gt;0,B45,""))))</f>
        <v/>
      </c>
      <c r="F27" s="22" t="str">
        <f t="shared" si="2"/>
        <v/>
      </c>
      <c r="G27" s="22" t="str">
        <f t="shared" si="3"/>
        <v/>
      </c>
      <c r="H27" s="22" t="str">
        <f t="shared" si="4"/>
        <v/>
      </c>
      <c r="J27" s="17"/>
      <c r="K27" s="51"/>
      <c r="L27" s="51"/>
      <c r="M27" s="51"/>
      <c r="N27" s="51"/>
      <c r="O27" s="51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</row>
    <row r="28" spans="1:46" s="12" customFormat="1" x14ac:dyDescent="0.25">
      <c r="A28" s="8">
        <f t="shared" si="5"/>
        <v>44127</v>
      </c>
      <c r="B28" s="9"/>
      <c r="C28" s="9"/>
      <c r="D28" s="28"/>
      <c r="E28" s="11" t="str">
        <f>IF(A28="","",IF(WEEKDAY(A28)=1,"",IF(WEEKDAY(A28)=7,"",IF(B28&gt;0,B45,""))))</f>
        <v/>
      </c>
      <c r="F28" s="22" t="str">
        <f t="shared" si="2"/>
        <v/>
      </c>
      <c r="G28" s="22" t="str">
        <f t="shared" si="3"/>
        <v/>
      </c>
      <c r="H28" s="22" t="str">
        <f t="shared" si="4"/>
        <v/>
      </c>
      <c r="J28" s="17"/>
      <c r="K28" s="51"/>
      <c r="L28" s="51"/>
      <c r="M28" s="51"/>
      <c r="N28" s="51"/>
      <c r="O28" s="51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</row>
    <row r="29" spans="1:46" s="12" customFormat="1" x14ac:dyDescent="0.25">
      <c r="A29" s="8">
        <f t="shared" si="5"/>
        <v>44128</v>
      </c>
      <c r="B29" s="9"/>
      <c r="C29" s="9"/>
      <c r="D29" s="28"/>
      <c r="E29" s="23" t="str">
        <f>IF(A29="","",IF(WEEKDAY(A29)=1,"",IF(WEEKDAY(A29)=7,"",IF(B29&gt;0,B45,""))))</f>
        <v/>
      </c>
      <c r="F29" s="22" t="str">
        <f t="shared" si="2"/>
        <v/>
      </c>
      <c r="G29" s="22" t="str">
        <f t="shared" si="3"/>
        <v/>
      </c>
      <c r="H29" s="22" t="str">
        <f t="shared" si="4"/>
        <v/>
      </c>
      <c r="J29" s="17"/>
      <c r="K29" s="51"/>
      <c r="L29" s="51"/>
      <c r="M29" s="51"/>
      <c r="N29" s="51"/>
      <c r="O29" s="51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</row>
    <row r="30" spans="1:46" s="12" customFormat="1" x14ac:dyDescent="0.25">
      <c r="A30" s="8">
        <f t="shared" si="5"/>
        <v>44129</v>
      </c>
      <c r="B30" s="9"/>
      <c r="C30" s="9"/>
      <c r="D30" s="28"/>
      <c r="E30" s="11" t="str">
        <f>IF(A30="","",IF(WEEKDAY(A30)=1,"",IF(WEEKDAY(A30)=7,"",IF(B30&gt;0,B45,""))))</f>
        <v/>
      </c>
      <c r="F30" s="22" t="str">
        <f t="shared" si="2"/>
        <v/>
      </c>
      <c r="G30" s="22" t="str">
        <f t="shared" si="3"/>
        <v/>
      </c>
      <c r="H30" s="22" t="str">
        <f t="shared" si="4"/>
        <v/>
      </c>
      <c r="J30" s="17"/>
      <c r="K30" s="51"/>
      <c r="L30" s="51"/>
      <c r="M30" s="51"/>
      <c r="N30" s="51"/>
      <c r="O30" s="51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</row>
    <row r="31" spans="1:46" s="12" customFormat="1" x14ac:dyDescent="0.25">
      <c r="A31" s="8">
        <f t="shared" si="5"/>
        <v>44130</v>
      </c>
      <c r="B31" s="9"/>
      <c r="C31" s="9"/>
      <c r="D31" s="28"/>
      <c r="E31" s="11" t="str">
        <f>IF(A31="","",IF(WEEKDAY(A31)=1,"",IF(WEEKDAY(A31)=7,"",IF(B31&gt;0,B45,""))))</f>
        <v/>
      </c>
      <c r="F31" s="22" t="str">
        <f t="shared" si="2"/>
        <v/>
      </c>
      <c r="G31" s="22" t="str">
        <f t="shared" si="3"/>
        <v/>
      </c>
      <c r="H31" s="22" t="str">
        <f t="shared" si="4"/>
        <v/>
      </c>
      <c r="J31" s="17"/>
      <c r="K31" s="51"/>
      <c r="L31" s="51"/>
      <c r="M31" s="51"/>
      <c r="N31" s="51"/>
      <c r="O31" s="51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</row>
    <row r="32" spans="1:46" s="12" customFormat="1" x14ac:dyDescent="0.25">
      <c r="A32" s="8">
        <f t="shared" si="5"/>
        <v>44131</v>
      </c>
      <c r="B32" s="9"/>
      <c r="C32" s="9"/>
      <c r="D32" s="28"/>
      <c r="E32" s="23" t="str">
        <f>IF(A32="","",IF(WEEKDAY(A32)=1,"",IF(WEEKDAY(A32)=7,"",IF(B32&gt;0,B45,""))))</f>
        <v/>
      </c>
      <c r="F32" s="22" t="str">
        <f t="shared" si="2"/>
        <v/>
      </c>
      <c r="G32" s="22" t="str">
        <f t="shared" si="3"/>
        <v/>
      </c>
      <c r="H32" s="22" t="str">
        <f t="shared" si="4"/>
        <v/>
      </c>
      <c r="J32" s="17"/>
      <c r="K32" s="51"/>
      <c r="L32" s="51"/>
      <c r="M32" s="51"/>
      <c r="N32" s="51"/>
      <c r="O32" s="51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</row>
    <row r="33" spans="1:46" s="12" customFormat="1" x14ac:dyDescent="0.25">
      <c r="A33" s="8">
        <f t="shared" si="5"/>
        <v>44132</v>
      </c>
      <c r="B33" s="9"/>
      <c r="C33" s="9"/>
      <c r="D33" s="28"/>
      <c r="E33" s="11" t="str">
        <f>IF(A33="","",IF(WEEKDAY(A33)=1,"",IF(WEEKDAY(A33)=7,"",IF(B33&gt;0,B45,""))))</f>
        <v/>
      </c>
      <c r="F33" s="22" t="str">
        <f t="shared" si="2"/>
        <v/>
      </c>
      <c r="G33" s="22" t="str">
        <f t="shared" si="3"/>
        <v/>
      </c>
      <c r="H33" s="22" t="str">
        <f t="shared" si="4"/>
        <v/>
      </c>
      <c r="J33" s="17"/>
      <c r="K33" s="51"/>
      <c r="L33" s="51"/>
      <c r="M33" s="51"/>
      <c r="N33" s="51"/>
      <c r="O33" s="51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</row>
    <row r="34" spans="1:46" s="12" customFormat="1" x14ac:dyDescent="0.25">
      <c r="A34" s="8">
        <f>IF(A33="","",IF(DATE($A$1,MONTH($B$1),DAY(A33+1))&lt;A33,"",DATE($A$1,MONTH($B$1),DAY(A33+1))))</f>
        <v>44133</v>
      </c>
      <c r="B34" s="9"/>
      <c r="C34" s="9"/>
      <c r="D34" s="28"/>
      <c r="E34" s="11" t="str">
        <f>IF(A34="","",IF(WEEKDAY(A34)=1,"",IF(WEEKDAY(A34)=7,"",IF(B34&gt;0,B45,""))))</f>
        <v/>
      </c>
      <c r="F34" s="22" t="str">
        <f t="shared" si="2"/>
        <v/>
      </c>
      <c r="G34" s="22" t="str">
        <f t="shared" si="3"/>
        <v/>
      </c>
      <c r="H34" s="22" t="str">
        <f t="shared" si="4"/>
        <v/>
      </c>
      <c r="J34" s="17"/>
      <c r="K34" s="51"/>
      <c r="L34" s="51"/>
      <c r="M34" s="51"/>
      <c r="N34" s="51"/>
      <c r="O34" s="51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</row>
    <row r="35" spans="1:46" s="12" customFormat="1" x14ac:dyDescent="0.25">
      <c r="A35" s="8">
        <f>IF(A34="","",IF(DATE($A$1,MONTH($B$1),DAY(A34+1))&lt;A34,"",DATE($A$1,MONTH($B$1),DAY(A34+1))))</f>
        <v>44134</v>
      </c>
      <c r="B35" s="9"/>
      <c r="C35" s="9"/>
      <c r="D35" s="28"/>
      <c r="E35" s="23" t="str">
        <f>IF(A35="","",IF(WEEKDAY(A35)=1,"",IF(WEEKDAY(A35)=7,"",IF(B35&gt;0,B45,""))))</f>
        <v/>
      </c>
      <c r="F35" s="22" t="str">
        <f t="shared" si="2"/>
        <v/>
      </c>
      <c r="G35" s="22" t="str">
        <f t="shared" si="3"/>
        <v/>
      </c>
      <c r="H35" s="22" t="str">
        <f t="shared" si="4"/>
        <v/>
      </c>
      <c r="J35" s="17"/>
      <c r="K35" s="51"/>
      <c r="L35" s="51"/>
      <c r="M35" s="51"/>
      <c r="N35" s="51"/>
      <c r="O35" s="51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</row>
    <row r="36" spans="1:46" s="12" customFormat="1" x14ac:dyDescent="0.25">
      <c r="A36" s="8">
        <f>IF(A35="","",IF(DATE($A$1,MONTH($B$1),DAY(A35+1))&lt;A35,"",DATE($A$1,MONTH($B$1),DAY(A35+1))))</f>
        <v>44135</v>
      </c>
      <c r="B36" s="9"/>
      <c r="C36" s="9"/>
      <c r="D36" s="28"/>
      <c r="E36" s="11" t="str">
        <f>IF(A36="","",IF(WEEKDAY(A36)=1,"",IF(WEEKDAY(A36)=7,"",IF(B36&gt;0,B45,""))))</f>
        <v/>
      </c>
      <c r="F36" s="22" t="str">
        <f t="shared" si="2"/>
        <v/>
      </c>
      <c r="G36" s="22" t="str">
        <f t="shared" si="3"/>
        <v/>
      </c>
      <c r="H36" s="22" t="str">
        <f t="shared" si="4"/>
        <v/>
      </c>
      <c r="J36" s="17"/>
      <c r="K36" s="51"/>
      <c r="L36" s="51"/>
      <c r="M36" s="51"/>
      <c r="N36" s="51"/>
      <c r="O36" s="51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</row>
    <row r="37" spans="1:46" x14ac:dyDescent="0.25">
      <c r="A37" s="42" t="s">
        <v>9</v>
      </c>
      <c r="B37" s="50">
        <f>NETWORKDAYS(B1,EOMONTH(B1,0))-COUNTIF(J6:J36,"Urlaub")-COUNTIF(J6:J36,"*Krank*")-COUNTIF(J6:J36,"Feiertag")</f>
        <v>22</v>
      </c>
      <c r="C37" s="43"/>
      <c r="D37" s="43"/>
      <c r="E37" s="13">
        <f>SUM(E6:E36)</f>
        <v>15.6</v>
      </c>
      <c r="F37" s="44">
        <f>SUM(F6:F36)</f>
        <v>17.5</v>
      </c>
      <c r="G37" s="44">
        <f>SUM(G6:G36)</f>
        <v>17.5</v>
      </c>
      <c r="H37" s="45">
        <f>IF(E37&gt;0,IF(E37="","",SUM(K6:O36)/E37*100),"")</f>
        <v>112.17948717948718</v>
      </c>
      <c r="J37" s="18"/>
      <c r="M37" s="29"/>
      <c r="N37" s="29"/>
      <c r="O37" s="29"/>
      <c r="P37" s="29"/>
      <c r="Q37" s="14"/>
      <c r="R37" s="14"/>
      <c r="S37" s="14"/>
      <c r="T37" s="14"/>
      <c r="U37" s="14"/>
    </row>
    <row r="38" spans="1:46" x14ac:dyDescent="0.25">
      <c r="A38" s="46" t="s">
        <v>13</v>
      </c>
      <c r="B38" s="50">
        <f>COUNTA(B6:B36)-COUNTIF(J6:J36,"Gleittag")</f>
        <v>2</v>
      </c>
      <c r="C38" s="43"/>
      <c r="D38" s="43"/>
      <c r="E38" s="43"/>
      <c r="F38" s="43"/>
      <c r="G38" s="43"/>
      <c r="H38" s="43"/>
      <c r="K38" s="48" t="s">
        <v>7</v>
      </c>
      <c r="M38" s="37"/>
    </row>
    <row r="39" spans="1:46" x14ac:dyDescent="0.25">
      <c r="B39" s="2" t="s">
        <v>6</v>
      </c>
      <c r="C39" s="34"/>
      <c r="G39" s="21"/>
      <c r="J39" s="33" t="s">
        <v>14</v>
      </c>
      <c r="K39" s="49">
        <f>SUM(K4:O4)/B37</f>
        <v>0.79545454545454541</v>
      </c>
    </row>
    <row r="40" spans="1:46" x14ac:dyDescent="0.25">
      <c r="A40" s="3" t="s">
        <v>2</v>
      </c>
      <c r="B40" s="39">
        <f>F37</f>
        <v>17.5</v>
      </c>
      <c r="C40" s="35"/>
      <c r="G40" s="31"/>
      <c r="J40" s="32" t="s">
        <v>15</v>
      </c>
      <c r="K40" s="49">
        <f>IF(B38&gt;0,SUM(K4:O4)/(IF(B38&lt;B37,B38,B37)),0)</f>
        <v>8.75</v>
      </c>
    </row>
    <row r="41" spans="1:46" x14ac:dyDescent="0.25">
      <c r="A41" s="3" t="s">
        <v>16</v>
      </c>
      <c r="B41" s="41">
        <v>0</v>
      </c>
      <c r="C41" s="16"/>
      <c r="G41" s="31"/>
    </row>
    <row r="42" spans="1:46" x14ac:dyDescent="0.25">
      <c r="A42" s="3" t="s">
        <v>17</v>
      </c>
      <c r="B42" s="39">
        <f>F37-E37</f>
        <v>1.9000000000000004</v>
      </c>
      <c r="C42" s="16"/>
    </row>
    <row r="43" spans="1:46" x14ac:dyDescent="0.25">
      <c r="A43" s="36" t="s">
        <v>18</v>
      </c>
      <c r="B43" s="40">
        <f>SUM(B41:B42)</f>
        <v>1.9000000000000004</v>
      </c>
      <c r="C43" s="16"/>
    </row>
    <row r="45" spans="1:46" x14ac:dyDescent="0.25">
      <c r="A45" s="1" t="s">
        <v>24</v>
      </c>
      <c r="B45" s="24">
        <v>7.8</v>
      </c>
    </row>
  </sheetData>
  <mergeCells count="4">
    <mergeCell ref="B1:C1"/>
    <mergeCell ref="E4:F4"/>
    <mergeCell ref="B3:D3"/>
    <mergeCell ref="G4:H4"/>
  </mergeCells>
  <phoneticPr fontId="3" type="noConversion"/>
  <conditionalFormatting sqref="A7 A25:A26 M10:N10 K36:N36 M17:N17 K22:N23 K29:N30 L24:N28 L7:N9 J10 L18:N21 J16 L12:N12 L11:M11 L14:N16 L13:M13 L31:N32 A9:A18 C16:D16 D15 C18:D18 C12:D14 L35:N35 M33:N34">
    <cfRule type="expression" dxfId="313" priority="1078">
      <formula>WEEKDAY($A7)=7</formula>
    </cfRule>
    <cfRule type="expression" dxfId="312" priority="1079">
      <formula>WEEKDAY($A7)=1</formula>
    </cfRule>
  </conditionalFormatting>
  <conditionalFormatting sqref="E7 E10 E13 E16 E19 E22 E25 E28 E31 E34">
    <cfRule type="expression" dxfId="311" priority="1063">
      <formula>WEEKDAY($A7)=7</formula>
    </cfRule>
    <cfRule type="expression" dxfId="310" priority="1064">
      <formula>WEEKDAY($A7)=1</formula>
    </cfRule>
  </conditionalFormatting>
  <conditionalFormatting sqref="H7 H9:H16">
    <cfRule type="expression" dxfId="309" priority="1053">
      <formula>WEEKDAY($A7)=7</formula>
    </cfRule>
    <cfRule type="expression" dxfId="308" priority="1054">
      <formula>WEEKDAY($A7)=1</formula>
    </cfRule>
  </conditionalFormatting>
  <conditionalFormatting sqref="H7 H9:H16">
    <cfRule type="cellIs" dxfId="307" priority="1051" operator="lessThan">
      <formula>100</formula>
    </cfRule>
    <cfRule type="cellIs" dxfId="306" priority="1052" operator="greaterThanOrEqual">
      <formula>100</formula>
    </cfRule>
  </conditionalFormatting>
  <conditionalFormatting sqref="H37">
    <cfRule type="expression" dxfId="305" priority="1049">
      <formula>WEEKDAY($A37)=7</formula>
    </cfRule>
    <cfRule type="expression" dxfId="304" priority="1050">
      <formula>WEEKDAY($A37)=1</formula>
    </cfRule>
  </conditionalFormatting>
  <conditionalFormatting sqref="H37">
    <cfRule type="cellIs" dxfId="303" priority="1047" operator="lessThan">
      <formula>100</formula>
    </cfRule>
    <cfRule type="cellIs" dxfId="302" priority="1048" operator="greaterThanOrEqual">
      <formula>100</formula>
    </cfRule>
  </conditionalFormatting>
  <conditionalFormatting sqref="H17">
    <cfRule type="expression" dxfId="301" priority="1031">
      <formula>WEEKDAY($A17)=7</formula>
    </cfRule>
    <cfRule type="expression" dxfId="300" priority="1032">
      <formula>WEEKDAY($A17)=1</formula>
    </cfRule>
  </conditionalFormatting>
  <conditionalFormatting sqref="H17">
    <cfRule type="cellIs" dxfId="299" priority="1029" operator="lessThan">
      <formula>100</formula>
    </cfRule>
    <cfRule type="cellIs" dxfId="298" priority="1030" operator="greaterThanOrEqual">
      <formula>100</formula>
    </cfRule>
  </conditionalFormatting>
  <conditionalFormatting sqref="H18">
    <cfRule type="expression" dxfId="297" priority="1027">
      <formula>WEEKDAY($A18)=7</formula>
    </cfRule>
    <cfRule type="expression" dxfId="296" priority="1028">
      <formula>WEEKDAY($A18)=1</formula>
    </cfRule>
  </conditionalFormatting>
  <conditionalFormatting sqref="H18">
    <cfRule type="cellIs" dxfId="295" priority="1025" operator="lessThan">
      <formula>100</formula>
    </cfRule>
    <cfRule type="cellIs" dxfId="294" priority="1026" operator="greaterThanOrEqual">
      <formula>100</formula>
    </cfRule>
  </conditionalFormatting>
  <conditionalFormatting sqref="H25:H26">
    <cfRule type="expression" dxfId="293" priority="1023">
      <formula>WEEKDAY($A25)=7</formula>
    </cfRule>
    <cfRule type="expression" dxfId="292" priority="1024">
      <formula>WEEKDAY($A25)=1</formula>
    </cfRule>
  </conditionalFormatting>
  <conditionalFormatting sqref="H25:H26">
    <cfRule type="cellIs" dxfId="291" priority="1021" operator="lessThan">
      <formula>100</formula>
    </cfRule>
    <cfRule type="cellIs" dxfId="290" priority="1022" operator="greaterThanOrEqual">
      <formula>100</formula>
    </cfRule>
  </conditionalFormatting>
  <conditionalFormatting sqref="A19">
    <cfRule type="expression" dxfId="289" priority="1019">
      <formula>WEEKDAY($A19)=7</formula>
    </cfRule>
    <cfRule type="expression" dxfId="288" priority="1020">
      <formula>WEEKDAY($A19)=1</formula>
    </cfRule>
  </conditionalFormatting>
  <conditionalFormatting sqref="H19">
    <cfRule type="expression" dxfId="287" priority="1013">
      <formula>WEEKDAY($A19)=7</formula>
    </cfRule>
    <cfRule type="expression" dxfId="286" priority="1014">
      <formula>WEEKDAY($A19)=1</formula>
    </cfRule>
  </conditionalFormatting>
  <conditionalFormatting sqref="H19">
    <cfRule type="cellIs" dxfId="285" priority="1011" operator="lessThan">
      <formula>100</formula>
    </cfRule>
    <cfRule type="cellIs" dxfId="284" priority="1012" operator="greaterThanOrEqual">
      <formula>100</formula>
    </cfRule>
  </conditionalFormatting>
  <conditionalFormatting sqref="A20:A24 C23">
    <cfRule type="expression" dxfId="283" priority="1009">
      <formula>WEEKDAY($A20)=7</formula>
    </cfRule>
    <cfRule type="expression" dxfId="282" priority="1010">
      <formula>WEEKDAY($A20)=1</formula>
    </cfRule>
  </conditionalFormatting>
  <conditionalFormatting sqref="D23">
    <cfRule type="expression" dxfId="281" priority="1007">
      <formula>WEEKDAY($A23)=7</formula>
    </cfRule>
    <cfRule type="expression" dxfId="280" priority="1008">
      <formula>WEEKDAY($A23)=1</formula>
    </cfRule>
  </conditionalFormatting>
  <conditionalFormatting sqref="H20:H24">
    <cfRule type="expression" dxfId="279" priority="1003">
      <formula>WEEKDAY($A20)=7</formula>
    </cfRule>
    <cfRule type="expression" dxfId="278" priority="1004">
      <formula>WEEKDAY($A20)=1</formula>
    </cfRule>
  </conditionalFormatting>
  <conditionalFormatting sqref="H20:H24">
    <cfRule type="cellIs" dxfId="277" priority="1001" operator="lessThan">
      <formula>100</formula>
    </cfRule>
    <cfRule type="cellIs" dxfId="276" priority="1002" operator="greaterThanOrEqual">
      <formula>100</formula>
    </cfRule>
  </conditionalFormatting>
  <conditionalFormatting sqref="D24">
    <cfRule type="expression" dxfId="275" priority="953">
      <formula>WEEKDAY($A24)=7</formula>
    </cfRule>
    <cfRule type="expression" dxfId="274" priority="954">
      <formula>WEEKDAY($A24)=1</formula>
    </cfRule>
  </conditionalFormatting>
  <conditionalFormatting sqref="D17">
    <cfRule type="expression" dxfId="273" priority="965">
      <formula>WEEKDAY($A17)=7</formula>
    </cfRule>
    <cfRule type="expression" dxfId="272" priority="966">
      <formula>WEEKDAY($A17)=1</formula>
    </cfRule>
  </conditionalFormatting>
  <conditionalFormatting sqref="J17">
    <cfRule type="expression" dxfId="271" priority="969">
      <formula>WEEKDAY($A17)=7</formula>
    </cfRule>
    <cfRule type="expression" dxfId="270" priority="970">
      <formula>WEEKDAY($A17)=1</formula>
    </cfRule>
  </conditionalFormatting>
  <conditionalFormatting sqref="C24">
    <cfRule type="expression" dxfId="269" priority="951">
      <formula>WEEKDAY($A24)=7</formula>
    </cfRule>
    <cfRule type="expression" dxfId="268" priority="952">
      <formula>WEEKDAY($A24)=1</formula>
    </cfRule>
  </conditionalFormatting>
  <conditionalFormatting sqref="A27:A36">
    <cfRule type="expression" dxfId="267" priority="913">
      <formula>WEEKDAY($A27)=7</formula>
    </cfRule>
    <cfRule type="expression" dxfId="266" priority="914">
      <formula>WEEKDAY($A27)=1</formula>
    </cfRule>
  </conditionalFormatting>
  <conditionalFormatting sqref="A8">
    <cfRule type="expression" dxfId="265" priority="927">
      <formula>WEEKDAY($A8)=7</formula>
    </cfRule>
    <cfRule type="expression" dxfId="264" priority="928">
      <formula>WEEKDAY($A8)=1</formula>
    </cfRule>
  </conditionalFormatting>
  <conditionalFormatting sqref="H8">
    <cfRule type="expression" dxfId="263" priority="925">
      <formula>WEEKDAY($A8)=7</formula>
    </cfRule>
    <cfRule type="expression" dxfId="262" priority="926">
      <formula>WEEKDAY($A8)=1</formula>
    </cfRule>
  </conditionalFormatting>
  <conditionalFormatting sqref="H8">
    <cfRule type="cellIs" dxfId="261" priority="923" operator="lessThan">
      <formula>100</formula>
    </cfRule>
    <cfRule type="cellIs" dxfId="260" priority="924" operator="greaterThanOrEqual">
      <formula>100</formula>
    </cfRule>
  </conditionalFormatting>
  <conditionalFormatting sqref="E8 E11 E14 E17 E20 E23 E26 E29 E32 E35">
    <cfRule type="expression" dxfId="259" priority="921">
      <formula>WEEKDAY($A8)=7</formula>
    </cfRule>
    <cfRule type="expression" dxfId="258" priority="922">
      <formula>WEEKDAY($A8)=1</formula>
    </cfRule>
  </conditionalFormatting>
  <conditionalFormatting sqref="H27:H36">
    <cfRule type="expression" dxfId="257" priority="911">
      <formula>WEEKDAY($A27)=7</formula>
    </cfRule>
    <cfRule type="expression" dxfId="256" priority="912">
      <formula>WEEKDAY($A27)=1</formula>
    </cfRule>
  </conditionalFormatting>
  <conditionalFormatting sqref="H27:H36">
    <cfRule type="cellIs" dxfId="255" priority="909" operator="lessThan">
      <formula>100</formula>
    </cfRule>
    <cfRule type="cellIs" dxfId="254" priority="910" operator="greaterThanOrEqual">
      <formula>100</formula>
    </cfRule>
  </conditionalFormatting>
  <conditionalFormatting sqref="D29:D30 D32:D34">
    <cfRule type="expression" dxfId="253" priority="903">
      <formula>WEEKDAY($A29)=7</formula>
    </cfRule>
    <cfRule type="expression" dxfId="252" priority="904">
      <formula>WEEKDAY($A29)=1</formula>
    </cfRule>
  </conditionalFormatting>
  <conditionalFormatting sqref="C30 B33:C33">
    <cfRule type="expression" dxfId="251" priority="901">
      <formula>WEEKDAY($A30)=7</formula>
    </cfRule>
    <cfRule type="expression" dxfId="250" priority="902">
      <formula>WEEKDAY($A30)=1</formula>
    </cfRule>
  </conditionalFormatting>
  <conditionalFormatting sqref="O7:O36">
    <cfRule type="expression" dxfId="249" priority="831">
      <formula>WEEKDAY($A7)=7</formula>
    </cfRule>
    <cfRule type="expression" dxfId="248" priority="832">
      <formula>WEEKDAY($A7)=1</formula>
    </cfRule>
  </conditionalFormatting>
  <conditionalFormatting sqref="K6:N6 A6:D6">
    <cfRule type="expression" dxfId="247" priority="829">
      <formula>WEEKDAY($A6)=7</formula>
    </cfRule>
    <cfRule type="expression" dxfId="246" priority="830">
      <formula>WEEKDAY($A6)=1</formula>
    </cfRule>
  </conditionalFormatting>
  <conditionalFormatting sqref="E6 E9 E12 E15 E18 E21 E24 E27 E30 E33 E36">
    <cfRule type="expression" dxfId="245" priority="827">
      <formula>WEEKDAY($A6)=7</formula>
    </cfRule>
    <cfRule type="expression" dxfId="244" priority="828">
      <formula>WEEKDAY($A6)=1</formula>
    </cfRule>
  </conditionalFormatting>
  <conditionalFormatting sqref="H6">
    <cfRule type="expression" dxfId="243" priority="825">
      <formula>WEEKDAY($A6)=7</formula>
    </cfRule>
    <cfRule type="expression" dxfId="242" priority="826">
      <formula>WEEKDAY($A6)=1</formula>
    </cfRule>
  </conditionalFormatting>
  <conditionalFormatting sqref="H6">
    <cfRule type="cellIs" dxfId="241" priority="823" operator="lessThan">
      <formula>100</formula>
    </cfRule>
    <cfRule type="cellIs" dxfId="240" priority="824" operator="greaterThanOrEqual">
      <formula>100</formula>
    </cfRule>
  </conditionalFormatting>
  <conditionalFormatting sqref="O6">
    <cfRule type="expression" dxfId="239" priority="817">
      <formula>WEEKDAY($A6)=7</formula>
    </cfRule>
    <cfRule type="expression" dxfId="238" priority="818">
      <formula>WEEKDAY($A6)=1</formula>
    </cfRule>
  </conditionalFormatting>
  <conditionalFormatting sqref="K13">
    <cfRule type="expression" dxfId="237" priority="715">
      <formula>WEEKDAY($A13)=7</formula>
    </cfRule>
    <cfRule type="expression" dxfId="236" priority="716">
      <formula>WEEKDAY($A13)=1</formula>
    </cfRule>
  </conditionalFormatting>
  <conditionalFormatting sqref="D19">
    <cfRule type="expression" dxfId="235" priority="707">
      <formula>WEEKDAY($A19)=7</formula>
    </cfRule>
    <cfRule type="expression" dxfId="234" priority="708">
      <formula>WEEKDAY($A19)=1</formula>
    </cfRule>
  </conditionalFormatting>
  <conditionalFormatting sqref="C27:D27">
    <cfRule type="expression" dxfId="233" priority="695">
      <formula>WEEKDAY($A27)=7</formula>
    </cfRule>
    <cfRule type="expression" dxfId="232" priority="696">
      <formula>WEEKDAY($A27)=1</formula>
    </cfRule>
  </conditionalFormatting>
  <conditionalFormatting sqref="K12">
    <cfRule type="expression" dxfId="231" priority="633">
      <formula>WEEKDAY($A12)=7</formula>
    </cfRule>
    <cfRule type="expression" dxfId="230" priority="634">
      <formula>WEEKDAY($A12)=1</formula>
    </cfRule>
  </conditionalFormatting>
  <conditionalFormatting sqref="L10">
    <cfRule type="expression" dxfId="229" priority="647">
      <formula>WEEKDAY($A10)=7</formula>
    </cfRule>
    <cfRule type="expression" dxfId="228" priority="648">
      <formula>WEEKDAY($A10)=1</formula>
    </cfRule>
  </conditionalFormatting>
  <conditionalFormatting sqref="K11">
    <cfRule type="expression" dxfId="227" priority="637">
      <formula>WEEKDAY($A11)=7</formula>
    </cfRule>
    <cfRule type="expression" dxfId="226" priority="638">
      <formula>WEEKDAY($A11)=1</formula>
    </cfRule>
  </conditionalFormatting>
  <conditionalFormatting sqref="K8">
    <cfRule type="expression" dxfId="225" priority="597">
      <formula>WEEKDAY($A8)=7</formula>
    </cfRule>
    <cfRule type="expression" dxfId="224" priority="598">
      <formula>WEEKDAY($A8)=1</formula>
    </cfRule>
  </conditionalFormatting>
  <conditionalFormatting sqref="K9">
    <cfRule type="expression" dxfId="223" priority="595">
      <formula>WEEKDAY($A9)=7</formula>
    </cfRule>
    <cfRule type="expression" dxfId="222" priority="596">
      <formula>WEEKDAY($A9)=1</formula>
    </cfRule>
  </conditionalFormatting>
  <conditionalFormatting sqref="K14">
    <cfRule type="expression" dxfId="221" priority="589">
      <formula>WEEKDAY($A14)=7</formula>
    </cfRule>
    <cfRule type="expression" dxfId="220" priority="590">
      <formula>WEEKDAY($A14)=1</formula>
    </cfRule>
  </conditionalFormatting>
  <conditionalFormatting sqref="K15">
    <cfRule type="expression" dxfId="219" priority="585">
      <formula>WEEKDAY($A15)=7</formula>
    </cfRule>
    <cfRule type="expression" dxfId="218" priority="586">
      <formula>WEEKDAY($A15)=1</formula>
    </cfRule>
  </conditionalFormatting>
  <conditionalFormatting sqref="K16">
    <cfRule type="expression" dxfId="217" priority="581">
      <formula>WEEKDAY($A16)=7</formula>
    </cfRule>
    <cfRule type="expression" dxfId="216" priority="582">
      <formula>WEEKDAY($A16)=1</formula>
    </cfRule>
  </conditionalFormatting>
  <conditionalFormatting sqref="L17">
    <cfRule type="expression" dxfId="215" priority="577">
      <formula>WEEKDAY($A17)=7</formula>
    </cfRule>
    <cfRule type="expression" dxfId="214" priority="578">
      <formula>WEEKDAY($A17)=1</formula>
    </cfRule>
  </conditionalFormatting>
  <conditionalFormatting sqref="K20">
    <cfRule type="expression" dxfId="213" priority="567">
      <formula>WEEKDAY($A20)=7</formula>
    </cfRule>
    <cfRule type="expression" dxfId="212" priority="568">
      <formula>WEEKDAY($A20)=1</formula>
    </cfRule>
  </conditionalFormatting>
  <conditionalFormatting sqref="K21">
    <cfRule type="expression" dxfId="211" priority="561">
      <formula>WEEKDAY($A21)=7</formula>
    </cfRule>
    <cfRule type="expression" dxfId="210" priority="562">
      <formula>WEEKDAY($A21)=1</formula>
    </cfRule>
  </conditionalFormatting>
  <conditionalFormatting sqref="K28">
    <cfRule type="expression" dxfId="209" priority="553">
      <formula>WEEKDAY($A28)=7</formula>
    </cfRule>
    <cfRule type="expression" dxfId="208" priority="554">
      <formula>WEEKDAY($A28)=1</formula>
    </cfRule>
  </conditionalFormatting>
  <conditionalFormatting sqref="K7">
    <cfRule type="expression" dxfId="207" priority="543">
      <formula>WEEKDAY($A7)=7</formula>
    </cfRule>
    <cfRule type="expression" dxfId="206" priority="544">
      <formula>WEEKDAY($A7)=1</formula>
    </cfRule>
  </conditionalFormatting>
  <conditionalFormatting sqref="K19">
    <cfRule type="expression" dxfId="205" priority="533">
      <formula>WEEKDAY($A19)=7</formula>
    </cfRule>
    <cfRule type="expression" dxfId="204" priority="534">
      <formula>WEEKDAY($A19)=1</formula>
    </cfRule>
  </conditionalFormatting>
  <conditionalFormatting sqref="K26">
    <cfRule type="expression" dxfId="203" priority="521">
      <formula>WEEKDAY($A26)=7</formula>
    </cfRule>
    <cfRule type="expression" dxfId="202" priority="522">
      <formula>WEEKDAY($A26)=1</formula>
    </cfRule>
  </conditionalFormatting>
  <conditionalFormatting sqref="D36">
    <cfRule type="expression" dxfId="201" priority="505">
      <formula>WEEKDAY($A36)=7</formula>
    </cfRule>
    <cfRule type="expression" dxfId="200" priority="506">
      <formula>WEEKDAY($A36)=1</formula>
    </cfRule>
  </conditionalFormatting>
  <conditionalFormatting sqref="D8">
    <cfRule type="expression" dxfId="199" priority="501">
      <formula>WEEKDAY($A8)=7</formula>
    </cfRule>
    <cfRule type="expression" dxfId="198" priority="502">
      <formula>WEEKDAY($A8)=1</formula>
    </cfRule>
  </conditionalFormatting>
  <conditionalFormatting sqref="B8">
    <cfRule type="expression" dxfId="197" priority="499">
      <formula>WEEKDAY($A8)=7</formula>
    </cfRule>
    <cfRule type="expression" dxfId="196" priority="500">
      <formula>WEEKDAY($A8)=1</formula>
    </cfRule>
  </conditionalFormatting>
  <conditionalFormatting sqref="D9">
    <cfRule type="expression" dxfId="195" priority="497">
      <formula>WEEKDAY($A9)=7</formula>
    </cfRule>
    <cfRule type="expression" dxfId="194" priority="498">
      <formula>WEEKDAY($A9)=1</formula>
    </cfRule>
  </conditionalFormatting>
  <conditionalFormatting sqref="D10">
    <cfRule type="expression" dxfId="193" priority="493">
      <formula>WEEKDAY($A10)=7</formula>
    </cfRule>
    <cfRule type="expression" dxfId="192" priority="494">
      <formula>WEEKDAY($A10)=1</formula>
    </cfRule>
  </conditionalFormatting>
  <conditionalFormatting sqref="C11:D11">
    <cfRule type="expression" dxfId="191" priority="485">
      <formula>WEEKDAY($A11)=7</formula>
    </cfRule>
    <cfRule type="expression" dxfId="190" priority="486">
      <formula>WEEKDAY($A11)=1</formula>
    </cfRule>
  </conditionalFormatting>
  <conditionalFormatting sqref="J9">
    <cfRule type="expression" dxfId="189" priority="471">
      <formula>WEEKDAY($A9)=7</formula>
    </cfRule>
    <cfRule type="expression" dxfId="188" priority="472">
      <formula>WEEKDAY($A9)=1</formula>
    </cfRule>
  </conditionalFormatting>
  <conditionalFormatting sqref="C29">
    <cfRule type="expression" dxfId="187" priority="445">
      <formula>WEEKDAY($A29)=7</formula>
    </cfRule>
    <cfRule type="expression" dxfId="186" priority="446">
      <formula>WEEKDAY($A29)=1</formula>
    </cfRule>
  </conditionalFormatting>
  <conditionalFormatting sqref="K10">
    <cfRule type="expression" dxfId="185" priority="395">
      <formula>WEEKDAY($A10)=7</formula>
    </cfRule>
    <cfRule type="expression" dxfId="184" priority="396">
      <formula>WEEKDAY($A10)=1</formula>
    </cfRule>
  </conditionalFormatting>
  <conditionalFormatting sqref="D25">
    <cfRule type="expression" dxfId="183" priority="389">
      <formula>WEEKDAY($A25)=7</formula>
    </cfRule>
    <cfRule type="expression" dxfId="182" priority="390">
      <formula>WEEKDAY($A25)=1</formula>
    </cfRule>
  </conditionalFormatting>
  <conditionalFormatting sqref="C25">
    <cfRule type="expression" dxfId="181" priority="387">
      <formula>WEEKDAY($A25)=7</formula>
    </cfRule>
    <cfRule type="expression" dxfId="180" priority="388">
      <formula>WEEKDAY($A25)=1</formula>
    </cfRule>
  </conditionalFormatting>
  <conditionalFormatting sqref="B25">
    <cfRule type="expression" dxfId="179" priority="385">
      <formula>WEEKDAY($A25)=7</formula>
    </cfRule>
    <cfRule type="expression" dxfId="178" priority="386">
      <formula>WEEKDAY($A25)=1</formula>
    </cfRule>
  </conditionalFormatting>
  <conditionalFormatting sqref="K24">
    <cfRule type="expression" dxfId="177" priority="379">
      <formula>WEEKDAY($A24)=7</formula>
    </cfRule>
    <cfRule type="expression" dxfId="176" priority="380">
      <formula>WEEKDAY($A24)=1</formula>
    </cfRule>
  </conditionalFormatting>
  <conditionalFormatting sqref="K25">
    <cfRule type="expression" dxfId="175" priority="377">
      <formula>WEEKDAY($A25)=7</formula>
    </cfRule>
    <cfRule type="expression" dxfId="174" priority="378">
      <formula>WEEKDAY($A25)=1</formula>
    </cfRule>
  </conditionalFormatting>
  <conditionalFormatting sqref="K27">
    <cfRule type="expression" dxfId="173" priority="371">
      <formula>WEEKDAY($A27)=7</formula>
    </cfRule>
    <cfRule type="expression" dxfId="172" priority="372">
      <formula>WEEKDAY($A27)=1</formula>
    </cfRule>
  </conditionalFormatting>
  <conditionalFormatting sqref="K31">
    <cfRule type="expression" dxfId="171" priority="367">
      <formula>WEEKDAY($A31)=7</formula>
    </cfRule>
    <cfRule type="expression" dxfId="170" priority="368">
      <formula>WEEKDAY($A31)=1</formula>
    </cfRule>
  </conditionalFormatting>
  <conditionalFormatting sqref="K32">
    <cfRule type="expression" dxfId="169" priority="363">
      <formula>WEEKDAY($A32)=7</formula>
    </cfRule>
    <cfRule type="expression" dxfId="168" priority="364">
      <formula>WEEKDAY($A32)=1</formula>
    </cfRule>
  </conditionalFormatting>
  <conditionalFormatting sqref="K33">
    <cfRule type="expression" dxfId="167" priority="359">
      <formula>WEEKDAY($A33)=7</formula>
    </cfRule>
    <cfRule type="expression" dxfId="166" priority="360">
      <formula>WEEKDAY($A33)=1</formula>
    </cfRule>
  </conditionalFormatting>
  <conditionalFormatting sqref="K34">
    <cfRule type="expression" dxfId="165" priority="355">
      <formula>WEEKDAY($A34)=7</formula>
    </cfRule>
    <cfRule type="expression" dxfId="164" priority="356">
      <formula>WEEKDAY($A34)=1</formula>
    </cfRule>
  </conditionalFormatting>
  <conditionalFormatting sqref="J35">
    <cfRule type="expression" dxfId="163" priority="341">
      <formula>WEEKDAY($A35)=7</formula>
    </cfRule>
    <cfRule type="expression" dxfId="162" priority="342">
      <formula>WEEKDAY($A35)=1</formula>
    </cfRule>
  </conditionalFormatting>
  <conditionalFormatting sqref="B16">
    <cfRule type="expression" dxfId="161" priority="337">
      <formula>WEEKDAY($A16)=7</formula>
    </cfRule>
    <cfRule type="expression" dxfId="160" priority="338">
      <formula>WEEKDAY($A16)=1</formula>
    </cfRule>
  </conditionalFormatting>
  <conditionalFormatting sqref="K17">
    <cfRule type="expression" dxfId="159" priority="333">
      <formula>WEEKDAY($A17)=7</formula>
    </cfRule>
    <cfRule type="expression" dxfId="158" priority="334">
      <formula>WEEKDAY($A17)=1</formula>
    </cfRule>
  </conditionalFormatting>
  <conditionalFormatting sqref="K18">
    <cfRule type="expression" dxfId="157" priority="329">
      <formula>WEEKDAY($A18)=7</formula>
    </cfRule>
    <cfRule type="expression" dxfId="156" priority="330">
      <formula>WEEKDAY($A18)=1</formula>
    </cfRule>
  </conditionalFormatting>
  <conditionalFormatting sqref="J33">
    <cfRule type="expression" dxfId="155" priority="297">
      <formula>WEEKDAY($A33)=7</formula>
    </cfRule>
    <cfRule type="expression" dxfId="154" priority="298">
      <formula>WEEKDAY($A33)=1</formula>
    </cfRule>
  </conditionalFormatting>
  <conditionalFormatting sqref="D26">
    <cfRule type="expression" dxfId="153" priority="295">
      <formula>WEEKDAY($A26)=7</formula>
    </cfRule>
    <cfRule type="expression" dxfId="152" priority="296">
      <formula>WEEKDAY($A26)=1</formula>
    </cfRule>
  </conditionalFormatting>
  <conditionalFormatting sqref="D31">
    <cfRule type="expression" dxfId="151" priority="289">
      <formula>WEEKDAY($A31)=7</formula>
    </cfRule>
    <cfRule type="expression" dxfId="150" priority="290">
      <formula>WEEKDAY($A31)=1</formula>
    </cfRule>
  </conditionalFormatting>
  <conditionalFormatting sqref="J32">
    <cfRule type="expression" dxfId="149" priority="277">
      <formula>WEEKDAY($A32)=7</formula>
    </cfRule>
    <cfRule type="expression" dxfId="148" priority="278">
      <formula>WEEKDAY($A32)=1</formula>
    </cfRule>
  </conditionalFormatting>
  <conditionalFormatting sqref="J36">
    <cfRule type="expression" dxfId="147" priority="273">
      <formula>WEEKDAY($A36)=7</formula>
    </cfRule>
    <cfRule type="expression" dxfId="146" priority="274">
      <formula>WEEKDAY($A36)=1</formula>
    </cfRule>
  </conditionalFormatting>
  <conditionalFormatting sqref="J34">
    <cfRule type="expression" dxfId="145" priority="271">
      <formula>WEEKDAY($A34)=7</formula>
    </cfRule>
    <cfRule type="expression" dxfId="144" priority="272">
      <formula>WEEKDAY($A34)=1</formula>
    </cfRule>
  </conditionalFormatting>
  <conditionalFormatting sqref="B36:C36">
    <cfRule type="expression" dxfId="143" priority="269">
      <formula>WEEKDAY($A36)=7</formula>
    </cfRule>
    <cfRule type="expression" dxfId="142" priority="270">
      <formula>WEEKDAY($A36)=1</formula>
    </cfRule>
  </conditionalFormatting>
  <conditionalFormatting sqref="J6">
    <cfRule type="expression" dxfId="141" priority="227">
      <formula>WEEKDAY($A6)=7</formula>
    </cfRule>
    <cfRule type="expression" dxfId="140" priority="228">
      <formula>WEEKDAY($A6)=1</formula>
    </cfRule>
  </conditionalFormatting>
  <conditionalFormatting sqref="J7">
    <cfRule type="expression" dxfId="139" priority="225">
      <formula>WEEKDAY($A7)=7</formula>
    </cfRule>
    <cfRule type="expression" dxfId="138" priority="226">
      <formula>WEEKDAY($A7)=1</formula>
    </cfRule>
  </conditionalFormatting>
  <conditionalFormatting sqref="J8">
    <cfRule type="expression" dxfId="137" priority="223">
      <formula>WEEKDAY($A8)=7</formula>
    </cfRule>
    <cfRule type="expression" dxfId="136" priority="224">
      <formula>WEEKDAY($A8)=1</formula>
    </cfRule>
  </conditionalFormatting>
  <conditionalFormatting sqref="J11">
    <cfRule type="expression" dxfId="135" priority="221">
      <formula>WEEKDAY($A11)=7</formula>
    </cfRule>
    <cfRule type="expression" dxfId="134" priority="222">
      <formula>WEEKDAY($A11)=1</formula>
    </cfRule>
  </conditionalFormatting>
  <conditionalFormatting sqref="C26">
    <cfRule type="expression" dxfId="133" priority="209">
      <formula>WEEKDAY($A26)=7</formula>
    </cfRule>
    <cfRule type="expression" dxfId="132" priority="210">
      <formula>WEEKDAY($A26)=1</formula>
    </cfRule>
  </conditionalFormatting>
  <conditionalFormatting sqref="J26">
    <cfRule type="expression" dxfId="131" priority="207">
      <formula>WEEKDAY($A26)=7</formula>
    </cfRule>
    <cfRule type="expression" dxfId="130" priority="208">
      <formula>WEEKDAY($A26)=1</formula>
    </cfRule>
  </conditionalFormatting>
  <conditionalFormatting sqref="N11">
    <cfRule type="expression" dxfId="129" priority="1082">
      <formula>WEEKDAY($A11)=7</formula>
    </cfRule>
    <cfRule type="expression" dxfId="128" priority="1083">
      <formula>WEEKDAY($A11)=1</formula>
    </cfRule>
  </conditionalFormatting>
  <conditionalFormatting sqref="C32">
    <cfRule type="expression" dxfId="127" priority="201">
      <formula>WEEKDAY($A32)=7</formula>
    </cfRule>
    <cfRule type="expression" dxfId="126" priority="202">
      <formula>WEEKDAY($A32)=1</formula>
    </cfRule>
  </conditionalFormatting>
  <conditionalFormatting sqref="C17">
    <cfRule type="expression" dxfId="125" priority="195">
      <formula>WEEKDAY($A17)=7</formula>
    </cfRule>
    <cfRule type="expression" dxfId="124" priority="196">
      <formula>WEEKDAY($A17)=1</formula>
    </cfRule>
  </conditionalFormatting>
  <conditionalFormatting sqref="F23:G36 G21">
    <cfRule type="expression" dxfId="123" priority="185">
      <formula>WEEKDAY($A21)=7</formula>
    </cfRule>
    <cfRule type="expression" dxfId="122" priority="186">
      <formula>WEEKDAY($A21)=1</formula>
    </cfRule>
  </conditionalFormatting>
  <conditionalFormatting sqref="F6:G20 F21:F22 G22">
    <cfRule type="expression" dxfId="121" priority="183">
      <formula>WEEKDAY($A6)=7</formula>
    </cfRule>
    <cfRule type="expression" dxfId="120" priority="184">
      <formula>WEEKDAY($A6)=1</formula>
    </cfRule>
  </conditionalFormatting>
  <conditionalFormatting sqref="B23">
    <cfRule type="expression" dxfId="119" priority="179">
      <formula>WEEKDAY($A23)=7</formula>
    </cfRule>
    <cfRule type="expression" dxfId="118" priority="180">
      <formula>WEEKDAY($A23)=1</formula>
    </cfRule>
  </conditionalFormatting>
  <conditionalFormatting sqref="B24">
    <cfRule type="expression" dxfId="117" priority="177">
      <formula>WEEKDAY($A24)=7</formula>
    </cfRule>
    <cfRule type="expression" dxfId="116" priority="178">
      <formula>WEEKDAY($A24)=1</formula>
    </cfRule>
  </conditionalFormatting>
  <conditionalFormatting sqref="J23">
    <cfRule type="expression" dxfId="115" priority="175">
      <formula>WEEKDAY($A23)=7</formula>
    </cfRule>
    <cfRule type="expression" dxfId="114" priority="176">
      <formula>WEEKDAY($A23)=1</formula>
    </cfRule>
  </conditionalFormatting>
  <conditionalFormatting sqref="B27">
    <cfRule type="expression" dxfId="113" priority="173">
      <formula>WEEKDAY($A27)=7</formula>
    </cfRule>
    <cfRule type="expression" dxfId="112" priority="174">
      <formula>WEEKDAY($A27)=1</formula>
    </cfRule>
  </conditionalFormatting>
  <conditionalFormatting sqref="B31">
    <cfRule type="expression" dxfId="111" priority="171">
      <formula>WEEKDAY($A31)=7</formula>
    </cfRule>
    <cfRule type="expression" dxfId="110" priority="172">
      <formula>WEEKDAY($A31)=1</formula>
    </cfRule>
  </conditionalFormatting>
  <conditionalFormatting sqref="B28">
    <cfRule type="expression" dxfId="109" priority="165">
      <formula>WEEKDAY($A28)=7</formula>
    </cfRule>
    <cfRule type="expression" dxfId="108" priority="166">
      <formula>WEEKDAY($A28)=1</formula>
    </cfRule>
  </conditionalFormatting>
  <conditionalFormatting sqref="C28">
    <cfRule type="expression" dxfId="107" priority="163">
      <formula>WEEKDAY($A28)=7</formula>
    </cfRule>
    <cfRule type="expression" dxfId="106" priority="164">
      <formula>WEEKDAY($A28)=1</formula>
    </cfRule>
  </conditionalFormatting>
  <conditionalFormatting sqref="D28">
    <cfRule type="expression" dxfId="105" priority="161">
      <formula>WEEKDAY($A28)=7</formula>
    </cfRule>
    <cfRule type="expression" dxfId="104" priority="162">
      <formula>WEEKDAY($A28)=1</formula>
    </cfRule>
  </conditionalFormatting>
  <conditionalFormatting sqref="B30">
    <cfRule type="expression" dxfId="103" priority="159">
      <formula>WEEKDAY($A30)=7</formula>
    </cfRule>
    <cfRule type="expression" dxfId="102" priority="160">
      <formula>WEEKDAY($A30)=1</formula>
    </cfRule>
  </conditionalFormatting>
  <conditionalFormatting sqref="C31">
    <cfRule type="expression" dxfId="101" priority="157">
      <formula>WEEKDAY($A31)=7</formula>
    </cfRule>
    <cfRule type="expression" dxfId="100" priority="158">
      <formula>WEEKDAY($A31)=1</formula>
    </cfRule>
  </conditionalFormatting>
  <conditionalFormatting sqref="D35">
    <cfRule type="expression" dxfId="99" priority="141">
      <formula>WEEKDAY($A35)=7</formula>
    </cfRule>
    <cfRule type="expression" dxfId="98" priority="142">
      <formula>WEEKDAY($A35)=1</formula>
    </cfRule>
  </conditionalFormatting>
  <conditionalFormatting sqref="C35">
    <cfRule type="expression" dxfId="97" priority="139">
      <formula>WEEKDAY($A35)=7</formula>
    </cfRule>
    <cfRule type="expression" dxfId="96" priority="140">
      <formula>WEEKDAY($A35)=1</formula>
    </cfRule>
  </conditionalFormatting>
  <conditionalFormatting sqref="K35">
    <cfRule type="expression" dxfId="95" priority="135">
      <formula>WEEKDAY($A35)=7</formula>
    </cfRule>
    <cfRule type="expression" dxfId="94" priority="136">
      <formula>WEEKDAY($A35)=1</formula>
    </cfRule>
  </conditionalFormatting>
  <conditionalFormatting sqref="C8">
    <cfRule type="expression" dxfId="93" priority="133">
      <formula>WEEKDAY($A8)=7</formula>
    </cfRule>
    <cfRule type="expression" dxfId="92" priority="134">
      <formula>WEEKDAY($A8)=1</formula>
    </cfRule>
  </conditionalFormatting>
  <conditionalFormatting sqref="J12">
    <cfRule type="expression" dxfId="91" priority="131">
      <formula>WEEKDAY($A12)=7</formula>
    </cfRule>
    <cfRule type="expression" dxfId="90" priority="132">
      <formula>WEEKDAY($A12)=1</formula>
    </cfRule>
  </conditionalFormatting>
  <conditionalFormatting sqref="J13">
    <cfRule type="expression" dxfId="89" priority="129">
      <formula>WEEKDAY($A13)=7</formula>
    </cfRule>
    <cfRule type="expression" dxfId="88" priority="130">
      <formula>WEEKDAY($A13)=1</formula>
    </cfRule>
  </conditionalFormatting>
  <conditionalFormatting sqref="J15">
    <cfRule type="expression" dxfId="87" priority="125">
      <formula>WEEKDAY($A15)=7</formula>
    </cfRule>
    <cfRule type="expression" dxfId="86" priority="126">
      <formula>WEEKDAY($A15)=1</formula>
    </cfRule>
  </conditionalFormatting>
  <conditionalFormatting sqref="J19">
    <cfRule type="expression" dxfId="85" priority="121">
      <formula>WEEKDAY($A19)=7</formula>
    </cfRule>
    <cfRule type="expression" dxfId="84" priority="122">
      <formula>WEEKDAY($A19)=1</formula>
    </cfRule>
  </conditionalFormatting>
  <conditionalFormatting sqref="J14">
    <cfRule type="expression" dxfId="83" priority="107">
      <formula>WEEKDAY($A14)=7</formula>
    </cfRule>
    <cfRule type="expression" dxfId="82" priority="108">
      <formula>WEEKDAY($A14)=1</formula>
    </cfRule>
  </conditionalFormatting>
  <conditionalFormatting sqref="J18">
    <cfRule type="expression" dxfId="81" priority="105">
      <formula>WEEKDAY($A18)=7</formula>
    </cfRule>
    <cfRule type="expression" dxfId="80" priority="106">
      <formula>WEEKDAY($A18)=1</formula>
    </cfRule>
  </conditionalFormatting>
  <conditionalFormatting sqref="B26">
    <cfRule type="expression" dxfId="79" priority="103">
      <formula>WEEKDAY($A26)=7</formula>
    </cfRule>
    <cfRule type="expression" dxfId="78" priority="104">
      <formula>WEEKDAY($A26)=1</formula>
    </cfRule>
  </conditionalFormatting>
  <conditionalFormatting sqref="B29">
    <cfRule type="expression" dxfId="77" priority="101">
      <formula>WEEKDAY($A29)=7</formula>
    </cfRule>
    <cfRule type="expression" dxfId="76" priority="102">
      <formula>WEEKDAY($A29)=1</formula>
    </cfRule>
  </conditionalFormatting>
  <conditionalFormatting sqref="B32">
    <cfRule type="expression" dxfId="75" priority="99">
      <formula>WEEKDAY($A32)=7</formula>
    </cfRule>
    <cfRule type="expression" dxfId="74" priority="100">
      <formula>WEEKDAY($A32)=1</formula>
    </cfRule>
  </conditionalFormatting>
  <conditionalFormatting sqref="B34">
    <cfRule type="expression" dxfId="73" priority="97">
      <formula>WEEKDAY($A34)=7</formula>
    </cfRule>
    <cfRule type="expression" dxfId="72" priority="98">
      <formula>WEEKDAY($A34)=1</formula>
    </cfRule>
  </conditionalFormatting>
  <conditionalFormatting sqref="C34">
    <cfRule type="expression" dxfId="71" priority="95">
      <formula>WEEKDAY($A34)=7</formula>
    </cfRule>
    <cfRule type="expression" dxfId="70" priority="96">
      <formula>WEEKDAY($A34)=1</formula>
    </cfRule>
  </conditionalFormatting>
  <conditionalFormatting sqref="B35">
    <cfRule type="expression" dxfId="69" priority="93">
      <formula>WEEKDAY($A35)=7</formula>
    </cfRule>
    <cfRule type="expression" dxfId="68" priority="94">
      <formula>WEEKDAY($A35)=1</formula>
    </cfRule>
  </conditionalFormatting>
  <conditionalFormatting sqref="N13">
    <cfRule type="expression" dxfId="67" priority="91">
      <formula>WEEKDAY($A13)=7</formula>
    </cfRule>
    <cfRule type="expression" dxfId="66" priority="92">
      <formula>WEEKDAY($A13)=1</formula>
    </cfRule>
  </conditionalFormatting>
  <conditionalFormatting sqref="B9">
    <cfRule type="expression" dxfId="65" priority="89">
      <formula>WEEKDAY($A9)=7</formula>
    </cfRule>
    <cfRule type="expression" dxfId="64" priority="90">
      <formula>WEEKDAY($A9)=1</formula>
    </cfRule>
  </conditionalFormatting>
  <conditionalFormatting sqref="C10">
    <cfRule type="expression" dxfId="63" priority="83">
      <formula>WEEKDAY($A10)=7</formula>
    </cfRule>
    <cfRule type="expression" dxfId="62" priority="84">
      <formula>WEEKDAY($A10)=1</formula>
    </cfRule>
  </conditionalFormatting>
  <conditionalFormatting sqref="J31">
    <cfRule type="expression" dxfId="61" priority="65">
      <formula>WEEKDAY($A31)=7</formula>
    </cfRule>
    <cfRule type="expression" dxfId="60" priority="66">
      <formula>WEEKDAY($A31)=1</formula>
    </cfRule>
  </conditionalFormatting>
  <conditionalFormatting sqref="J25">
    <cfRule type="expression" dxfId="59" priority="63">
      <formula>WEEKDAY($A25)=7</formula>
    </cfRule>
    <cfRule type="expression" dxfId="58" priority="64">
      <formula>WEEKDAY($A25)=1</formula>
    </cfRule>
  </conditionalFormatting>
  <conditionalFormatting sqref="J24">
    <cfRule type="expression" dxfId="57" priority="61">
      <formula>WEEKDAY($A24)=7</formula>
    </cfRule>
    <cfRule type="expression" dxfId="56" priority="62">
      <formula>WEEKDAY($A24)=1</formula>
    </cfRule>
  </conditionalFormatting>
  <conditionalFormatting sqref="J27">
    <cfRule type="expression" dxfId="55" priority="59">
      <formula>WEEKDAY($A27)=7</formula>
    </cfRule>
    <cfRule type="expression" dxfId="54" priority="60">
      <formula>WEEKDAY($A27)=1</formula>
    </cfRule>
  </conditionalFormatting>
  <conditionalFormatting sqref="J28">
    <cfRule type="expression" dxfId="53" priority="57">
      <formula>WEEKDAY($A28)=7</formula>
    </cfRule>
    <cfRule type="expression" dxfId="52" priority="58">
      <formula>WEEKDAY($A28)=1</formula>
    </cfRule>
  </conditionalFormatting>
  <conditionalFormatting sqref="J29">
    <cfRule type="expression" dxfId="51" priority="55">
      <formula>WEEKDAY($A29)=7</formula>
    </cfRule>
    <cfRule type="expression" dxfId="50" priority="56">
      <formula>WEEKDAY($A29)=1</formula>
    </cfRule>
  </conditionalFormatting>
  <conditionalFormatting sqref="C9">
    <cfRule type="expression" dxfId="49" priority="51">
      <formula>WEEKDAY($A9)=7</formula>
    </cfRule>
    <cfRule type="expression" dxfId="48" priority="52">
      <formula>WEEKDAY($A9)=1</formula>
    </cfRule>
  </conditionalFormatting>
  <conditionalFormatting sqref="B12">
    <cfRule type="expression" dxfId="47" priority="49">
      <formula>WEEKDAY($A12)=7</formula>
    </cfRule>
    <cfRule type="expression" dxfId="46" priority="50">
      <formula>WEEKDAY($A12)=1</formula>
    </cfRule>
  </conditionalFormatting>
  <conditionalFormatting sqref="J20">
    <cfRule type="expression" dxfId="45" priority="45">
      <formula>WEEKDAY($A20)=7</formula>
    </cfRule>
    <cfRule type="expression" dxfId="44" priority="46">
      <formula>WEEKDAY($A20)=1</formula>
    </cfRule>
  </conditionalFormatting>
  <conditionalFormatting sqref="J21">
    <cfRule type="expression" dxfId="43" priority="43">
      <formula>WEEKDAY($A21)=7</formula>
    </cfRule>
    <cfRule type="expression" dxfId="42" priority="44">
      <formula>WEEKDAY($A21)=1</formula>
    </cfRule>
  </conditionalFormatting>
  <conditionalFormatting sqref="J22">
    <cfRule type="expression" dxfId="41" priority="41">
      <formula>WEEKDAY($A22)=7</formula>
    </cfRule>
    <cfRule type="expression" dxfId="40" priority="42">
      <formula>WEEKDAY($A22)=1</formula>
    </cfRule>
  </conditionalFormatting>
  <conditionalFormatting sqref="B20 D20">
    <cfRule type="expression" dxfId="39" priority="39">
      <formula>WEEKDAY($A20)=7</formula>
    </cfRule>
    <cfRule type="expression" dxfId="38" priority="40">
      <formula>WEEKDAY($A20)=1</formula>
    </cfRule>
  </conditionalFormatting>
  <conditionalFormatting sqref="C20">
    <cfRule type="expression" dxfId="37" priority="37">
      <formula>WEEKDAY($A20)=7</formula>
    </cfRule>
    <cfRule type="expression" dxfId="36" priority="38">
      <formula>WEEKDAY($A20)=1</formula>
    </cfRule>
  </conditionalFormatting>
  <conditionalFormatting sqref="B21 D21">
    <cfRule type="expression" dxfId="35" priority="35">
      <formula>WEEKDAY($A21)=7</formula>
    </cfRule>
    <cfRule type="expression" dxfId="34" priority="36">
      <formula>WEEKDAY($A21)=1</formula>
    </cfRule>
  </conditionalFormatting>
  <conditionalFormatting sqref="C21">
    <cfRule type="expression" dxfId="33" priority="33">
      <formula>WEEKDAY($A21)=7</formula>
    </cfRule>
    <cfRule type="expression" dxfId="32" priority="34">
      <formula>WEEKDAY($A21)=1</formula>
    </cfRule>
  </conditionalFormatting>
  <conditionalFormatting sqref="B22 D22">
    <cfRule type="expression" dxfId="31" priority="31">
      <formula>WEEKDAY($A22)=7</formula>
    </cfRule>
    <cfRule type="expression" dxfId="30" priority="32">
      <formula>WEEKDAY($A22)=1</formula>
    </cfRule>
  </conditionalFormatting>
  <conditionalFormatting sqref="C22">
    <cfRule type="expression" dxfId="29" priority="29">
      <formula>WEEKDAY($A22)=7</formula>
    </cfRule>
    <cfRule type="expression" dxfId="28" priority="30">
      <formula>WEEKDAY($A22)=1</formula>
    </cfRule>
  </conditionalFormatting>
  <conditionalFormatting sqref="B15">
    <cfRule type="expression" dxfId="27" priority="27">
      <formula>WEEKDAY($A15)=7</formula>
    </cfRule>
    <cfRule type="expression" dxfId="26" priority="28">
      <formula>WEEKDAY($A15)=1</formula>
    </cfRule>
  </conditionalFormatting>
  <conditionalFormatting sqref="C15">
    <cfRule type="expression" dxfId="25" priority="25">
      <formula>WEEKDAY($A15)=7</formula>
    </cfRule>
    <cfRule type="expression" dxfId="24" priority="26">
      <formula>WEEKDAY($A15)=1</formula>
    </cfRule>
  </conditionalFormatting>
  <conditionalFormatting sqref="J30">
    <cfRule type="expression" dxfId="23" priority="23">
      <formula>WEEKDAY($A30)=7</formula>
    </cfRule>
    <cfRule type="expression" dxfId="22" priority="24">
      <formula>WEEKDAY($A30)=1</formula>
    </cfRule>
  </conditionalFormatting>
  <conditionalFormatting sqref="L33">
    <cfRule type="expression" dxfId="21" priority="21">
      <formula>WEEKDAY($A33)=7</formula>
    </cfRule>
    <cfRule type="expression" dxfId="20" priority="22">
      <formula>WEEKDAY($A33)=1</formula>
    </cfRule>
  </conditionalFormatting>
  <conditionalFormatting sqref="L34">
    <cfRule type="expression" dxfId="19" priority="19">
      <formula>WEEKDAY($A34)=7</formula>
    </cfRule>
    <cfRule type="expression" dxfId="18" priority="20">
      <formula>WEEKDAY($A34)=1</formula>
    </cfRule>
  </conditionalFormatting>
  <conditionalFormatting sqref="B10">
    <cfRule type="expression" dxfId="17" priority="17">
      <formula>WEEKDAY($A10)=7</formula>
    </cfRule>
    <cfRule type="expression" dxfId="16" priority="18">
      <formula>WEEKDAY($A10)=1</formula>
    </cfRule>
  </conditionalFormatting>
  <conditionalFormatting sqref="B11">
    <cfRule type="expression" dxfId="15" priority="15">
      <formula>WEEKDAY($A11)=7</formula>
    </cfRule>
    <cfRule type="expression" dxfId="14" priority="16">
      <formula>WEEKDAY($A11)=1</formula>
    </cfRule>
  </conditionalFormatting>
  <conditionalFormatting sqref="B13">
    <cfRule type="expression" dxfId="13" priority="13">
      <formula>WEEKDAY($A13)=7</formula>
    </cfRule>
    <cfRule type="expression" dxfId="12" priority="14">
      <formula>WEEKDAY($A13)=1</formula>
    </cfRule>
  </conditionalFormatting>
  <conditionalFormatting sqref="B14">
    <cfRule type="expression" dxfId="11" priority="11">
      <formula>WEEKDAY($A14)=7</formula>
    </cfRule>
    <cfRule type="expression" dxfId="10" priority="12">
      <formula>WEEKDAY($A14)=1</formula>
    </cfRule>
  </conditionalFormatting>
  <conditionalFormatting sqref="B17">
    <cfRule type="expression" dxfId="9" priority="9">
      <formula>WEEKDAY($A17)=7</formula>
    </cfRule>
    <cfRule type="expression" dxfId="8" priority="10">
      <formula>WEEKDAY($A17)=1</formula>
    </cfRule>
  </conditionalFormatting>
  <conditionalFormatting sqref="B18">
    <cfRule type="expression" dxfId="7" priority="7">
      <formula>WEEKDAY($A18)=7</formula>
    </cfRule>
    <cfRule type="expression" dxfId="6" priority="8">
      <formula>WEEKDAY($A18)=1</formula>
    </cfRule>
  </conditionalFormatting>
  <conditionalFormatting sqref="B19">
    <cfRule type="expression" dxfId="5" priority="5">
      <formula>WEEKDAY($A19)=7</formula>
    </cfRule>
    <cfRule type="expression" dxfId="4" priority="6">
      <formula>WEEKDAY($A19)=1</formula>
    </cfRule>
  </conditionalFormatting>
  <conditionalFormatting sqref="C19">
    <cfRule type="expression" dxfId="3" priority="3">
      <formula>WEEKDAY($A19)=7</formula>
    </cfRule>
    <cfRule type="expression" dxfId="2" priority="4">
      <formula>WEEKDAY($A19)=1</formula>
    </cfRule>
  </conditionalFormatting>
  <conditionalFormatting sqref="B7:D7">
    <cfRule type="expression" dxfId="1" priority="1">
      <formula>WEEKDAY($A7)=7</formula>
    </cfRule>
    <cfRule type="expression" dxfId="0" priority="2">
      <formula>WEEKDAY($A7)=1</formula>
    </cfRule>
  </conditionalFormatting>
  <pageMargins left="0.7" right="0.7" top="0.78740157499999996" bottom="0.78740157499999996" header="0.3" footer="0.3"/>
  <pageSetup paperSize="9" scale="14" orientation="portrait" horizontalDpi="4294967292" verticalDpi="4294967292" r:id="rId1"/>
  <ignoredErrors>
    <ignoredError sqref="A1" unlockedFormula="1"/>
  </ignoredError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869D81C26500943AA36E7C4CE56EF2F" ma:contentTypeVersion="11" ma:contentTypeDescription="Ein neues Dokument erstellen." ma:contentTypeScope="" ma:versionID="e530f614a4f99e41b478d8dca14c77dd">
  <xsd:schema xmlns:xsd="http://www.w3.org/2001/XMLSchema" xmlns:xs="http://www.w3.org/2001/XMLSchema" xmlns:p="http://schemas.microsoft.com/office/2006/metadata/properties" xmlns:ns3="5e55dba0-5e29-4a74-a022-5370228f8b57" xmlns:ns4="dbea87fe-ab06-426a-bc91-ae950997633e" targetNamespace="http://schemas.microsoft.com/office/2006/metadata/properties" ma:root="true" ma:fieldsID="3f582c57fc6d055287a7248f26e79e2c" ns3:_="" ns4:_="">
    <xsd:import namespace="5e55dba0-5e29-4a74-a022-5370228f8b57"/>
    <xsd:import namespace="dbea87fe-ab06-426a-bc91-ae95099763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55dba0-5e29-4a74-a022-5370228f8b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ea87fe-ab06-426a-bc91-ae950997633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Freigabehinweis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15BD92E-6B0A-4A79-BCDD-00A6E04DC0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301962-3896-47A9-BA9A-020F1937F7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55dba0-5e29-4a74-a022-5370228f8b57"/>
    <ds:schemaRef ds:uri="dbea87fe-ab06-426a-bc91-ae95099763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E88EAC3-36BC-4163-8304-315C88BEA360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dbea87fe-ab06-426a-bc91-ae950997633e"/>
    <ds:schemaRef ds:uri="http://purl.org/dc/elements/1.1/"/>
    <ds:schemaRef ds:uri="http://schemas.microsoft.com/office/infopath/2007/PartnerControls"/>
    <ds:schemaRef ds:uri="5e55dba0-5e29-4a74-a022-5370228f8b5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Anleitung</vt:lpstr>
      <vt:lpstr>Stundenzettel</vt:lpstr>
    </vt:vector>
  </TitlesOfParts>
  <Manager/>
  <Company>CheroKey powered by softwareinmotion GmbH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Arbeitszeitprotokoll</dc:title>
  <dc:subject>Excel Template</dc:subject>
  <dc:creator>thomas@schiffler.eu</dc:creator>
  <cp:keywords>Zeiterfassung; Projektkontierung; Arbeitszeitprotokoll</cp:keywords>
  <dc:description>Vorlage für die Zeiterfassung und Projektkontierung</dc:description>
  <cp:lastModifiedBy>Thomas Schiffler</cp:lastModifiedBy>
  <cp:lastPrinted>2018-07-26T04:47:16Z</cp:lastPrinted>
  <dcterms:created xsi:type="dcterms:W3CDTF">2010-02-17T15:43:03Z</dcterms:created>
  <dcterms:modified xsi:type="dcterms:W3CDTF">2020-10-15T04:20:40Z</dcterms:modified>
  <cp:category>Template, Vorlage, Protokollierung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0x0101004869D81C26500943AA36E7C4CE56EF2F</vt:lpwstr>
  </property>
</Properties>
</file>